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codeName="ThisWorkbook" defaultThemeVersion="124226"/>
  <xr:revisionPtr revIDLastSave="0" documentId="13_ncr:1_{551DFB9F-5337-4769-8432-D87427712580}" xr6:coauthVersionLast="47" xr6:coauthVersionMax="47" xr10:uidLastSave="{00000000-0000-0000-0000-000000000000}"/>
  <bookViews>
    <workbookView xWindow="-108" yWindow="-108" windowWidth="23256" windowHeight="12576" tabRatio="702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1 (2)" sheetId="5" r:id="rId5"/>
  </sheets>
  <definedNames>
    <definedName name="Datelist1">Sheet2!$I$3:$I$9</definedName>
    <definedName name="Datelist2">Sheet2!$J$3:$J$8</definedName>
    <definedName name="Datelist3">Sheet2!$K$3:$K$8</definedName>
    <definedName name="Datelist4">Sheet2!$L$3:$L$8</definedName>
    <definedName name="Datlist1">Sheet2!$I$3:$I$8</definedName>
    <definedName name="Lec">Sheet2!$B$2:$B$10</definedName>
    <definedName name="Lecc">Sheet2!$C$1:$C$10</definedName>
    <definedName name="lecTheory" localSheetId="2">Sheet2!$B$1:$B$10</definedName>
    <definedName name="list1">Sheet2!$I$2:$I$8</definedName>
    <definedName name="list2">Sheet2!$J$2:$J$8</definedName>
    <definedName name="list3">Sheet2!$K$2:$K$8</definedName>
    <definedName name="list4">Sheet2!$L$2:$L$8</definedName>
    <definedName name="_xlnm.Print_Area" localSheetId="0">Sheet1!$A$1:$R$54</definedName>
    <definedName name="_xlnm.Print_Area" localSheetId="4">'Sheet1 (2)'!$A$1:$Q$56</definedName>
    <definedName name="_xlnm.Print_Area" localSheetId="3">Sheet4!$A$1:$B$28</definedName>
    <definedName name="theory">Sheet2!$C$2:$C$9</definedName>
  </definedNames>
  <calcPr calcId="191029"/>
  <fileRecoveryPr repairLoad="1"/>
</workbook>
</file>

<file path=xl/calcChain.xml><?xml version="1.0" encoding="utf-8"?>
<calcChain xmlns="http://schemas.openxmlformats.org/spreadsheetml/2006/main">
  <c r="A52" i="5" l="1"/>
  <c r="L47" i="5"/>
  <c r="L46" i="5"/>
  <c r="A46" i="5"/>
  <c r="I45" i="5"/>
  <c r="A45" i="5"/>
  <c r="Q43" i="5"/>
  <c r="M43" i="5"/>
  <c r="H43" i="5"/>
  <c r="D43" i="5"/>
  <c r="Q42" i="5"/>
  <c r="H42" i="5"/>
  <c r="Q41" i="5"/>
  <c r="H41" i="5"/>
  <c r="Q40" i="5"/>
  <c r="H40" i="5"/>
  <c r="Q39" i="5"/>
  <c r="H39" i="5"/>
  <c r="Q38" i="5"/>
  <c r="K38" i="5"/>
  <c r="H38" i="5"/>
  <c r="B38" i="5"/>
  <c r="Q37" i="5"/>
  <c r="K37" i="5"/>
  <c r="H37" i="5"/>
  <c r="B37" i="5"/>
  <c r="Q36" i="5"/>
  <c r="K36" i="5"/>
  <c r="H36" i="5"/>
  <c r="B36" i="5"/>
  <c r="Q35" i="5"/>
  <c r="K35" i="5"/>
  <c r="H35" i="5"/>
  <c r="B35" i="5"/>
  <c r="Q34" i="5"/>
  <c r="K34" i="5"/>
  <c r="H34" i="5"/>
  <c r="B34" i="5"/>
  <c r="Q33" i="5"/>
  <c r="K33" i="5"/>
  <c r="H33" i="5"/>
  <c r="B33" i="5"/>
  <c r="Q29" i="5"/>
  <c r="M29" i="5"/>
  <c r="H29" i="5"/>
  <c r="D29" i="5"/>
  <c r="Q28" i="5"/>
  <c r="H28" i="5"/>
  <c r="Q27" i="5"/>
  <c r="H27" i="5"/>
  <c r="Q26" i="5"/>
  <c r="H26" i="5"/>
  <c r="Q25" i="5"/>
  <c r="H25" i="5"/>
  <c r="Q24" i="5"/>
  <c r="K24" i="5"/>
  <c r="H24" i="5"/>
  <c r="B24" i="5"/>
  <c r="Q23" i="5"/>
  <c r="K23" i="5"/>
  <c r="H23" i="5"/>
  <c r="B23" i="5"/>
  <c r="Q22" i="5"/>
  <c r="K22" i="5"/>
  <c r="H22" i="5"/>
  <c r="B22" i="5"/>
  <c r="Q21" i="5"/>
  <c r="K21" i="5"/>
  <c r="H21" i="5"/>
  <c r="B21" i="5"/>
  <c r="Q20" i="5"/>
  <c r="K20" i="5"/>
  <c r="H20" i="5"/>
  <c r="B20" i="5"/>
  <c r="Q19" i="5"/>
  <c r="K19" i="5"/>
  <c r="H19" i="5"/>
  <c r="P5" i="5"/>
  <c r="P3" i="5"/>
  <c r="B12" i="4"/>
  <c r="B3" i="4"/>
  <c r="L8" i="2"/>
  <c r="K8" i="2"/>
  <c r="J8" i="2"/>
  <c r="I8" i="2"/>
  <c r="L7" i="2"/>
  <c r="K7" i="2"/>
  <c r="J7" i="2"/>
  <c r="I7" i="2"/>
  <c r="L6" i="2"/>
  <c r="K6" i="2"/>
  <c r="J6" i="2"/>
  <c r="I6" i="2"/>
  <c r="L5" i="2"/>
  <c r="K5" i="2"/>
  <c r="J5" i="2"/>
  <c r="I5" i="2"/>
  <c r="L4" i="2"/>
  <c r="K4" i="2"/>
  <c r="J4" i="2"/>
  <c r="I4" i="2"/>
  <c r="L3" i="2"/>
  <c r="K3" i="2"/>
  <c r="J3" i="2"/>
  <c r="I3" i="2"/>
  <c r="A52" i="1"/>
  <c r="L47" i="1"/>
  <c r="A46" i="1"/>
  <c r="I45" i="1"/>
  <c r="A45" i="1"/>
  <c r="K38" i="1"/>
  <c r="B38" i="1"/>
  <c r="K37" i="1"/>
  <c r="B37" i="1"/>
  <c r="K36" i="1"/>
  <c r="B36" i="1"/>
  <c r="K35" i="1"/>
  <c r="B35" i="1"/>
  <c r="K34" i="1"/>
  <c r="B34" i="1"/>
  <c r="Q33" i="1"/>
  <c r="K33" i="1"/>
  <c r="H33" i="1"/>
  <c r="B33" i="1"/>
  <c r="K24" i="1"/>
  <c r="B24" i="1"/>
  <c r="K23" i="1"/>
  <c r="B23" i="1"/>
  <c r="K22" i="1"/>
  <c r="B22" i="1"/>
  <c r="K21" i="1"/>
  <c r="B21" i="1"/>
  <c r="K20" i="1"/>
  <c r="B20" i="1"/>
  <c r="Q19" i="1"/>
  <c r="K19" i="1"/>
  <c r="H19" i="1"/>
</calcChain>
</file>

<file path=xl/sharedStrings.xml><?xml version="1.0" encoding="utf-8"?>
<sst xmlns="http://schemas.openxmlformats.org/spreadsheetml/2006/main" count="262" uniqueCount="90">
  <si>
    <t>سەرۆکایەتی زانکۆی سەڵاحەددین / هەولێر</t>
  </si>
  <si>
    <t>کۆلێژی :  زانست</t>
  </si>
  <si>
    <t>فۆرمی وانە زێدەکان</t>
  </si>
  <si>
    <t>نیسابی یاسایی :</t>
  </si>
  <si>
    <t>دابەزینی نیساب :</t>
  </si>
  <si>
    <t>نیسابی راستەقینە :</t>
  </si>
  <si>
    <t>یەك شەممە</t>
  </si>
  <si>
    <t>دوو شەممە</t>
  </si>
  <si>
    <t>سێ شەممە</t>
  </si>
  <si>
    <t>چوار شەممە</t>
  </si>
  <si>
    <t>پێنج شەممە</t>
  </si>
  <si>
    <t>هەفتەی یەکەم</t>
  </si>
  <si>
    <t>هەفتەی دووەم</t>
  </si>
  <si>
    <t>رۆژ</t>
  </si>
  <si>
    <t>رێکەوت</t>
  </si>
  <si>
    <t>کۆی کاتژمێرەکان</t>
  </si>
  <si>
    <t>هەفتەی سێیەم</t>
  </si>
  <si>
    <t>هەفتەی چوارەم</t>
  </si>
  <si>
    <t>پرۆژەی
توێژینەوە</t>
  </si>
  <si>
    <t>سەرپەرشتی
خ.ب</t>
  </si>
  <si>
    <t>نرخی کاتژمێرێك:                        [</t>
  </si>
  <si>
    <t>مانگى:</t>
  </si>
  <si>
    <t xml:space="preserve">8.5 - 9.5 </t>
  </si>
  <si>
    <t>9.5 - 10. 5</t>
  </si>
  <si>
    <t xml:space="preserve">10.5 - 11.5 </t>
  </si>
  <si>
    <t>11.5 - 12.5</t>
  </si>
  <si>
    <t>12.5 - 1.5</t>
  </si>
  <si>
    <t xml:space="preserve">1.5 - 2.5 </t>
  </si>
  <si>
    <t xml:space="preserve">2.5 -3.5 </t>
  </si>
  <si>
    <t xml:space="preserve">3.5 - 4.5 </t>
  </si>
  <si>
    <t>دينار</t>
  </si>
  <si>
    <t xml:space="preserve">كۆى گشتى </t>
  </si>
  <si>
    <t>رێكخه‌ر</t>
  </si>
  <si>
    <t xml:space="preserve">د. هێرش عمر عبدالله </t>
  </si>
  <si>
    <t>مامۆستاى ياريده‌ده‌ر</t>
  </si>
  <si>
    <t>مامۆستا</t>
  </si>
  <si>
    <t>پرۆفيسۆرى ياريده‌ده‌ر</t>
  </si>
  <si>
    <t>پرۆفيسۆر</t>
  </si>
  <si>
    <t xml:space="preserve">ناوی مامۆستا: </t>
  </si>
  <si>
    <t xml:space="preserve">پلەی زانستی: </t>
  </si>
  <si>
    <t>پشوو</t>
  </si>
  <si>
    <t>تێوری 
(1)</t>
  </si>
  <si>
    <t>پراکتیك 
(2)</t>
  </si>
  <si>
    <t>چنار نامق حمد</t>
  </si>
  <si>
    <t>طارق احمد ابراهیم</t>
  </si>
  <si>
    <t>ب. ژمێريارى</t>
  </si>
  <si>
    <t>ب.وردبينى</t>
  </si>
  <si>
    <t>مامۆستای بابەت</t>
  </si>
  <si>
    <t xml:space="preserve"> سه‌رۆكى به‌ش</t>
  </si>
  <si>
    <t xml:space="preserve"> راگری کۆلێژ</t>
  </si>
  <si>
    <t xml:space="preserve">ناوی قوتابی خوێندنی باڵا </t>
  </si>
  <si>
    <t>ماستەر:</t>
  </si>
  <si>
    <t>دکتۆرا:</t>
  </si>
  <si>
    <t>کۆی
وانەکان
(1+2)</t>
  </si>
  <si>
    <t>شەمە</t>
  </si>
  <si>
    <t>شەممە</t>
  </si>
  <si>
    <t>سۆزان مجید رؤوف</t>
  </si>
  <si>
    <t>دبلۆمی باڵا</t>
  </si>
  <si>
    <t>ب.خ. ماستەر</t>
  </si>
  <si>
    <t>ب.خ. دکتۆرا</t>
  </si>
  <si>
    <t xml:space="preserve">4.5 -5.5 </t>
  </si>
  <si>
    <t>پ.ى.د.فكرى على قادر</t>
  </si>
  <si>
    <t xml:space="preserve">بەشی  :   بايۆلۆجى </t>
  </si>
  <si>
    <t>بكالوريوس</t>
  </si>
  <si>
    <t>سه‌رۆكى به‌ش</t>
  </si>
  <si>
    <t>مريوان نصرالدين عابد</t>
  </si>
  <si>
    <t xml:space="preserve"> كۆليژى زانست</t>
  </si>
  <si>
    <t xml:space="preserve">پوخته‌ى وانه‌ى زێده‌كى بۆ مانگى </t>
  </si>
  <si>
    <t>ناوى وانه‌ بێژ</t>
  </si>
  <si>
    <t>نازناوى زانستى</t>
  </si>
  <si>
    <t>كه‌مبونه‌وه‌ له‌گه‌ڵ هێماو هۆيه‌كانى كه‌مبونه‌وه‌</t>
  </si>
  <si>
    <t>به‌شه‌وانه‌</t>
  </si>
  <si>
    <t>كرێى يه‌ك كاتژمێر</t>
  </si>
  <si>
    <t>ژماره‌ى كاتژمێره‌كانى مانگانه‌</t>
  </si>
  <si>
    <t>كۆى گشتى كرێى شايسته‌</t>
  </si>
  <si>
    <t>تێبينى</t>
  </si>
  <si>
    <t>د. فكرى على قادر</t>
  </si>
  <si>
    <t>پاه‌ى كارگێرى پێسپێردراو</t>
  </si>
  <si>
    <t>كه‌مبونه‌وه‌بۆ 4 كاتژمێر (سه‌رۆكى به‌ش)</t>
  </si>
  <si>
    <t>سه‌رپه‌رشتى قوتابى دكتۆراو ماسته‌ر</t>
  </si>
  <si>
    <t>سالى: 2019</t>
  </si>
  <si>
    <t>general microbiology</t>
  </si>
  <si>
    <t>general micro. Pract</t>
  </si>
  <si>
    <t xml:space="preserve">سالى: </t>
  </si>
  <si>
    <t>م. محمد على سليم</t>
  </si>
  <si>
    <t xml:space="preserve">پ.د.عبدالكریم یاسین كریم </t>
  </si>
  <si>
    <t xml:space="preserve">ره‌نجده‌ر فاروق معصوم </t>
  </si>
  <si>
    <t>Cytogenetics-practical</t>
  </si>
  <si>
    <t>Medical Genetics</t>
  </si>
  <si>
    <t>عبداللە ابوبکر شریف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</si>
</sst>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10484]dd/mm/yyyy;@"/>
    <numFmt numFmtId="166" formatCode="[$-2000401]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70C0"/>
      <name val="Times New Roman"/>
      <family val="1"/>
    </font>
    <font>
      <sz val="10"/>
      <color theme="1"/>
      <name val="Arial"/>
      <family val="2"/>
    </font>
    <font>
      <b/>
      <sz val="8"/>
      <color theme="1"/>
      <name val="Times New Roman"/>
      <family val="1"/>
    </font>
    <font>
      <b/>
      <sz val="11"/>
      <name val="Times New Roman"/>
      <family val="1"/>
    </font>
    <font>
      <b/>
      <sz val="14"/>
      <color theme="1"/>
      <name val="SimSun"/>
    </font>
    <font>
      <sz val="16"/>
      <color theme="1"/>
      <name val="Unikurd Hiw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readingOrder="1"/>
    </xf>
    <xf numFmtId="0" fontId="0" fillId="0" borderId="0" xfId="0" applyProtection="1">
      <protection hidden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1" fontId="8" fillId="2" borderId="0" xfId="0" applyNumberFormat="1" applyFont="1" applyFill="1" applyAlignment="1" applyProtection="1">
      <alignment horizontal="center" vertical="center"/>
      <protection locked="0"/>
    </xf>
    <xf numFmtId="0" fontId="7" fillId="3" borderId="26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2" fontId="5" fillId="0" borderId="30" xfId="0" applyNumberFormat="1" applyFont="1" applyBorder="1" applyAlignment="1" applyProtection="1">
      <alignment horizontal="center" vertical="center" readingOrder="2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vertical="center"/>
      <protection locked="0"/>
    </xf>
    <xf numFmtId="2" fontId="5" fillId="0" borderId="0" xfId="0" applyNumberFormat="1" applyFont="1" applyAlignment="1" applyProtection="1">
      <alignment horizontal="center" vertical="center" readingOrder="2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2" fillId="0" borderId="0" xfId="0" applyFont="1" applyAlignment="1">
      <alignment horizontal="center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64" fontId="9" fillId="0" borderId="14" xfId="0" applyNumberFormat="1" applyFont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/>
    <xf numFmtId="0" fontId="3" fillId="3" borderId="2" xfId="0" applyFont="1" applyFill="1" applyBorder="1" applyAlignment="1" applyProtection="1">
      <alignment horizontal="center" vertical="center"/>
      <protection locked="0"/>
    </xf>
    <xf numFmtId="14" fontId="6" fillId="3" borderId="30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3" fillId="0" borderId="43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3" fillId="0" borderId="48" xfId="0" applyFont="1" applyBorder="1" applyAlignment="1">
      <alignment vertical="center"/>
    </xf>
    <xf numFmtId="14" fontId="4" fillId="4" borderId="50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166" fontId="4" fillId="0" borderId="0" xfId="0" applyNumberFormat="1" applyFont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166" fontId="4" fillId="0" borderId="0" xfId="0" applyNumberFormat="1" applyFont="1" applyProtection="1"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1" fontId="3" fillId="0" borderId="25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165" fontId="7" fillId="0" borderId="21" xfId="0" applyNumberFormat="1" applyFont="1" applyBorder="1" applyAlignment="1" applyProtection="1">
      <alignment horizontal="center" vertical="center"/>
      <protection locked="0"/>
    </xf>
    <xf numFmtId="165" fontId="7" fillId="0" borderId="22" xfId="0" applyNumberFormat="1" applyFont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6" fillId="3" borderId="42" xfId="0" applyNumberFormat="1" applyFont="1" applyFill="1" applyBorder="1" applyAlignment="1" applyProtection="1">
      <alignment horizontal="center" vertical="center"/>
      <protection locked="0"/>
    </xf>
    <xf numFmtId="14" fontId="6" fillId="3" borderId="17" xfId="0" applyNumberFormat="1" applyFont="1" applyFill="1" applyBorder="1" applyAlignment="1" applyProtection="1">
      <alignment horizontal="center" vertical="center"/>
      <protection locked="0"/>
    </xf>
    <xf numFmtId="14" fontId="6" fillId="3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4" fontId="4" fillId="4" borderId="49" xfId="0" applyNumberFormat="1" applyFont="1" applyFill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14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14" fontId="4" fillId="4" borderId="19" xfId="0" applyNumberFormat="1" applyFont="1" applyFill="1" applyBorder="1" applyAlignment="1" applyProtection="1">
      <alignment horizontal="center" vertical="center"/>
      <protection locked="0"/>
    </xf>
    <xf numFmtId="14" fontId="4" fillId="4" borderId="40" xfId="0" applyNumberFormat="1" applyFont="1" applyFill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1" fontId="3" fillId="4" borderId="25" xfId="0" applyNumberFormat="1" applyFont="1" applyFill="1" applyBorder="1" applyAlignment="1" applyProtection="1">
      <alignment horizontal="center" vertical="center"/>
      <protection locked="0"/>
    </xf>
    <xf numFmtId="1" fontId="3" fillId="0" borderId="21" xfId="0" applyNumberFormat="1" applyFont="1" applyBorder="1" applyAlignment="1" applyProtection="1">
      <alignment horizontal="center" vertical="center"/>
      <protection locked="0"/>
    </xf>
    <xf numFmtId="165" fontId="6" fillId="0" borderId="21" xfId="0" applyNumberFormat="1" applyFont="1" applyBorder="1" applyAlignment="1" applyProtection="1">
      <alignment horizontal="center" vertical="center"/>
      <protection locked="0"/>
    </xf>
    <xf numFmtId="165" fontId="6" fillId="0" borderId="2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readingOrder="1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30" xfId="0" applyFont="1" applyBorder="1" applyAlignment="1" applyProtection="1">
      <alignment horizontal="right" vertical="center"/>
      <protection locked="0"/>
    </xf>
    <xf numFmtId="0" fontId="5" fillId="0" borderId="30" xfId="0" applyFont="1" applyBorder="1" applyAlignment="1" applyProtection="1">
      <alignment horizontal="right"/>
      <protection locked="0"/>
    </xf>
    <xf numFmtId="0" fontId="5" fillId="0" borderId="0" xfId="0" applyFont="1" applyAlignment="1">
      <alignment horizontal="center" vertical="center"/>
    </xf>
    <xf numFmtId="3" fontId="11" fillId="0" borderId="30" xfId="0" applyNumberFormat="1" applyFont="1" applyBorder="1" applyAlignment="1" applyProtection="1">
      <alignment horizontal="center" vertical="center"/>
      <protection locked="0"/>
    </xf>
    <xf numFmtId="3" fontId="5" fillId="0" borderId="30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1" fontId="9" fillId="0" borderId="12" xfId="0" applyNumberFormat="1" applyFont="1" applyBorder="1" applyAlignment="1" applyProtection="1">
      <alignment horizontal="center" vertical="center"/>
      <protection locked="0"/>
    </xf>
    <xf numFmtId="1" fontId="9" fillId="0" borderId="13" xfId="0" applyNumberFormat="1" applyFont="1" applyBorder="1" applyAlignment="1" applyProtection="1">
      <alignment horizontal="center" vertical="center"/>
      <protection locked="0"/>
    </xf>
    <xf numFmtId="1" fontId="9" fillId="0" borderId="24" xfId="0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21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left/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  <dxf>
      <fill>
        <patternFill>
          <bgColor theme="9" tint="0.39994506668294322"/>
        </patternFill>
      </fill>
      <border>
        <right/>
        <vertical/>
        <horizontal/>
      </border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338666</xdr:colOff>
      <xdr:row>0</xdr:row>
      <xdr:rowOff>0</xdr:rowOff>
    </xdr:from>
    <xdr:to>
      <xdr:col>9</xdr:col>
      <xdr:colOff>304800</xdr:colOff>
      <xdr:row>4</xdr:row>
      <xdr:rowOff>146216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8229550" y="0"/>
          <a:ext cx="899584" cy="9272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24</xdr:row>
      <xdr:rowOff>123825</xdr:rowOff>
    </xdr:from>
    <xdr:ext cx="5534025" cy="5905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986505300" y="7877175"/>
          <a:ext cx="5534025" cy="590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IQ" sz="1400">
              <a:latin typeface="Unikurd Hiwa" panose="020B0604030504040204" pitchFamily="34" charset="-78"/>
              <a:cs typeface="Unikurd Hiwa" panose="020B0604030504040204" pitchFamily="34" charset="-78"/>
            </a:rPr>
            <a:t>ژمێريار         </a:t>
          </a:r>
          <a:r>
            <a:rPr lang="ar-SY" sz="1400">
              <a:latin typeface="Unikurd Hiwa" panose="020B0604030504040204" pitchFamily="34" charset="-78"/>
              <a:cs typeface="Unikurd Hiwa" panose="020B0604030504040204" pitchFamily="34" charset="-78"/>
            </a:rPr>
            <a:t>  </a:t>
          </a:r>
          <a:r>
            <a:rPr lang="ar-IQ" sz="1400">
              <a:latin typeface="Unikurd Hiwa" panose="020B0604030504040204" pitchFamily="34" charset="-78"/>
              <a:cs typeface="Unikurd Hiwa" panose="020B0604030504040204" pitchFamily="34" charset="-78"/>
            </a:rPr>
            <a:t> ب. ژمێريارى       </a:t>
          </a:r>
          <a:r>
            <a:rPr lang="ar-SY" sz="1400">
              <a:latin typeface="Unikurd Hiwa" panose="020B0604030504040204" pitchFamily="34" charset="-78"/>
              <a:cs typeface="Unikurd Hiwa" panose="020B0604030504040204" pitchFamily="34" charset="-78"/>
            </a:rPr>
            <a:t>       ب.ووردبين                         ى.ڕگر</a:t>
          </a:r>
          <a:endParaRPr lang="en-US" sz="1400">
            <a:latin typeface="Unikurd Hiwa" panose="020B0604030504040204" pitchFamily="34" charset="-78"/>
            <a:cs typeface="Unikurd Hiwa" panose="020B0604030504040204" pitchFamily="34" charset="-7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338666</xdr:colOff>
      <xdr:row>0</xdr:row>
      <xdr:rowOff>0</xdr:rowOff>
    </xdr:from>
    <xdr:to>
      <xdr:col>9</xdr:col>
      <xdr:colOff>304800</xdr:colOff>
      <xdr:row>4</xdr:row>
      <xdr:rowOff>146216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1EAB65-698C-4A5E-8BF0-3551EE35E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8477200" y="0"/>
          <a:ext cx="899584" cy="927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55"/>
  <sheetViews>
    <sheetView rightToLeft="1" tabSelected="1" view="pageBreakPreview" topLeftCell="A33" zoomScaleNormal="100" zoomScaleSheetLayoutView="100" zoomScalePageLayoutView="90" workbookViewId="0">
      <selection activeCell="O51" sqref="O51"/>
    </sheetView>
  </sheetViews>
  <sheetFormatPr defaultColWidth="6.44140625" defaultRowHeight="15.6" x14ac:dyDescent="0.3"/>
  <cols>
    <col min="1" max="1" width="8.6640625" style="1" customWidth="1"/>
    <col min="2" max="4" width="5.44140625" style="1" customWidth="1"/>
    <col min="5" max="5" width="9.33203125" style="1" customWidth="1"/>
    <col min="6" max="6" width="5.5546875" style="1" customWidth="1"/>
    <col min="7" max="7" width="4.6640625" style="1" customWidth="1"/>
    <col min="8" max="8" width="6.88671875" style="1" customWidth="1"/>
    <col min="9" max="9" width="7.109375" style="1" customWidth="1"/>
    <col min="10" max="10" width="8.88671875" style="1" customWidth="1"/>
    <col min="11" max="13" width="5.44140625" style="1" customWidth="1"/>
    <col min="14" max="14" width="7.6640625" style="1" customWidth="1"/>
    <col min="15" max="15" width="5.5546875" style="1" customWidth="1"/>
    <col min="16" max="16" width="6" style="1" customWidth="1"/>
    <col min="17" max="17" width="7" style="1" customWidth="1"/>
    <col min="18" max="18" width="10" style="1" customWidth="1"/>
    <col min="19" max="16384" width="6.44140625" style="1"/>
  </cols>
  <sheetData>
    <row r="1" spans="1:35" ht="18.75" customHeight="1" x14ac:dyDescent="0.3">
      <c r="A1" s="81" t="s">
        <v>0</v>
      </c>
      <c r="B1" s="81"/>
      <c r="C1" s="81"/>
      <c r="D1" s="81"/>
      <c r="E1" s="81"/>
      <c r="F1" s="81"/>
      <c r="G1" s="10"/>
      <c r="H1" s="10"/>
      <c r="I1" s="10"/>
      <c r="J1" s="10"/>
      <c r="K1" s="11"/>
      <c r="L1" s="10"/>
      <c r="M1" s="82" t="s">
        <v>2</v>
      </c>
      <c r="N1" s="82"/>
      <c r="O1" s="82"/>
      <c r="P1" s="82"/>
      <c r="Q1" s="82"/>
    </row>
    <row r="2" spans="1:35" ht="14.25" customHeight="1" x14ac:dyDescent="0.3">
      <c r="A2" s="81" t="s">
        <v>1</v>
      </c>
      <c r="B2" s="81"/>
      <c r="C2" s="81"/>
      <c r="D2" s="81"/>
      <c r="E2" s="81"/>
      <c r="F2" s="81"/>
      <c r="G2" s="10"/>
      <c r="H2" s="10"/>
      <c r="I2" s="10"/>
      <c r="J2" s="10"/>
      <c r="K2" s="11"/>
      <c r="L2" s="10"/>
      <c r="M2" s="52" t="s">
        <v>83</v>
      </c>
      <c r="N2" s="52">
        <v>2024</v>
      </c>
      <c r="O2" s="97" t="s">
        <v>21</v>
      </c>
      <c r="P2" s="97"/>
      <c r="Q2" s="56">
        <v>2</v>
      </c>
    </row>
    <row r="3" spans="1:35" ht="14.25" customHeight="1" x14ac:dyDescent="0.3">
      <c r="A3" s="81" t="s">
        <v>62</v>
      </c>
      <c r="B3" s="81"/>
      <c r="C3" s="81"/>
      <c r="D3" s="81"/>
      <c r="E3" s="81"/>
      <c r="F3" s="81"/>
      <c r="G3" s="10"/>
      <c r="H3" s="10"/>
      <c r="I3" s="10"/>
      <c r="J3" s="10"/>
      <c r="K3" s="11"/>
      <c r="L3" s="10"/>
      <c r="M3" s="81" t="s">
        <v>3</v>
      </c>
      <c r="N3" s="81"/>
      <c r="O3" s="81"/>
      <c r="P3" s="53">
        <v>12</v>
      </c>
      <c r="Q3" s="12"/>
    </row>
    <row r="4" spans="1:35" ht="14.25" customHeight="1" x14ac:dyDescent="0.3">
      <c r="A4" s="88" t="s">
        <v>38</v>
      </c>
      <c r="B4" s="88"/>
      <c r="C4" s="89" t="s">
        <v>89</v>
      </c>
      <c r="D4" s="89"/>
      <c r="E4" s="89"/>
      <c r="F4" s="89"/>
      <c r="G4" s="10"/>
      <c r="H4" s="10"/>
      <c r="I4" s="10"/>
      <c r="J4" s="10"/>
      <c r="K4" s="11"/>
      <c r="L4" s="10"/>
      <c r="M4" s="81" t="s">
        <v>4</v>
      </c>
      <c r="N4" s="81"/>
      <c r="O4" s="81"/>
      <c r="P4" s="14">
        <v>4</v>
      </c>
      <c r="Q4" s="59"/>
      <c r="R4" s="59"/>
    </row>
    <row r="5" spans="1:35" ht="16.5" customHeight="1" thickBot="1" x14ac:dyDescent="0.35">
      <c r="A5" s="90" t="s">
        <v>39</v>
      </c>
      <c r="B5" s="90"/>
      <c r="C5" s="91" t="s">
        <v>34</v>
      </c>
      <c r="D5" s="91"/>
      <c r="E5" s="91"/>
      <c r="F5" s="91"/>
      <c r="G5" s="10"/>
      <c r="H5" s="10"/>
      <c r="I5" s="10"/>
      <c r="J5" s="10"/>
      <c r="K5" s="11"/>
      <c r="L5" s="10"/>
      <c r="M5" s="81" t="s">
        <v>5</v>
      </c>
      <c r="N5" s="81"/>
      <c r="O5" s="81"/>
      <c r="P5" s="15">
        <v>8</v>
      </c>
      <c r="Q5" s="12"/>
      <c r="S5" s="92"/>
      <c r="T5" s="92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</row>
    <row r="6" spans="1:35" ht="16.8" thickTop="1" thickBot="1" x14ac:dyDescent="0.35">
      <c r="A6" s="29"/>
      <c r="B6" s="85" t="s">
        <v>22</v>
      </c>
      <c r="C6" s="86"/>
      <c r="D6" s="85" t="s">
        <v>23</v>
      </c>
      <c r="E6" s="86"/>
      <c r="F6" s="85" t="s">
        <v>24</v>
      </c>
      <c r="G6" s="86"/>
      <c r="H6" s="85" t="s">
        <v>25</v>
      </c>
      <c r="I6" s="86"/>
      <c r="J6" s="85" t="s">
        <v>26</v>
      </c>
      <c r="K6" s="86"/>
      <c r="L6" s="85" t="s">
        <v>27</v>
      </c>
      <c r="M6" s="86"/>
      <c r="N6" s="85" t="s">
        <v>28</v>
      </c>
      <c r="O6" s="86"/>
      <c r="P6" s="87" t="s">
        <v>29</v>
      </c>
      <c r="Q6" s="87"/>
      <c r="R6" s="40" t="s">
        <v>60</v>
      </c>
      <c r="S6" s="83"/>
      <c r="T6" s="83"/>
      <c r="U6" s="83"/>
      <c r="V6" s="83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</row>
    <row r="7" spans="1:35" ht="16.2" thickTop="1" x14ac:dyDescent="0.3">
      <c r="A7" s="28" t="s">
        <v>55</v>
      </c>
      <c r="B7" s="103"/>
      <c r="C7" s="98"/>
      <c r="D7" s="98"/>
      <c r="E7" s="98"/>
      <c r="F7" s="105"/>
      <c r="G7" s="106"/>
      <c r="H7" s="105"/>
      <c r="I7" s="106"/>
      <c r="J7" s="105"/>
      <c r="K7" s="106"/>
      <c r="L7" s="105"/>
      <c r="M7" s="106"/>
      <c r="N7" s="105"/>
      <c r="O7" s="106"/>
      <c r="P7" s="98"/>
      <c r="Q7" s="98"/>
      <c r="R7" s="48"/>
      <c r="S7" s="6"/>
      <c r="T7" s="6"/>
      <c r="U7" s="6"/>
      <c r="V7" s="6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</row>
    <row r="8" spans="1:35" x14ac:dyDescent="0.3">
      <c r="A8" s="28" t="s">
        <v>6</v>
      </c>
      <c r="B8" s="57" t="s">
        <v>88</v>
      </c>
      <c r="C8" s="58"/>
      <c r="D8" s="58"/>
      <c r="E8" s="93"/>
      <c r="F8" s="57" t="s">
        <v>88</v>
      </c>
      <c r="G8" s="58"/>
      <c r="H8" s="58"/>
      <c r="I8" s="93"/>
      <c r="J8" s="113"/>
      <c r="K8" s="93"/>
      <c r="L8" s="57" t="s">
        <v>88</v>
      </c>
      <c r="M8" s="58"/>
      <c r="N8" s="58"/>
      <c r="O8" s="93"/>
      <c r="P8" s="80"/>
      <c r="Q8" s="80"/>
      <c r="R8" s="49"/>
      <c r="S8" s="83"/>
      <c r="T8" s="83"/>
      <c r="U8" s="83"/>
      <c r="V8" s="83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</row>
    <row r="9" spans="1:35" x14ac:dyDescent="0.3">
      <c r="A9" s="16" t="s">
        <v>7</v>
      </c>
      <c r="B9" s="57"/>
      <c r="C9" s="58"/>
      <c r="D9" s="58"/>
      <c r="E9" s="58"/>
      <c r="F9" s="54"/>
      <c r="G9" s="54"/>
      <c r="H9" s="54"/>
      <c r="I9" s="55"/>
      <c r="J9" s="113"/>
      <c r="K9" s="58"/>
      <c r="L9" s="54"/>
      <c r="M9" s="54"/>
      <c r="N9" s="54"/>
      <c r="O9" s="54"/>
      <c r="P9" s="58"/>
      <c r="Q9" s="93"/>
      <c r="R9" s="49"/>
      <c r="S9" s="83"/>
      <c r="T9" s="83"/>
      <c r="U9" s="83"/>
      <c r="V9" s="83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 x14ac:dyDescent="0.3">
      <c r="A10" s="16" t="s">
        <v>8</v>
      </c>
      <c r="B10" s="57"/>
      <c r="C10" s="58"/>
      <c r="D10" s="58"/>
      <c r="E10" s="93"/>
      <c r="F10" s="94"/>
      <c r="G10" s="95"/>
      <c r="H10" s="95"/>
      <c r="I10" s="96"/>
      <c r="J10" s="80"/>
      <c r="K10" s="80"/>
      <c r="L10" s="80"/>
      <c r="M10" s="80"/>
      <c r="N10" s="80"/>
      <c r="O10" s="80"/>
      <c r="P10" s="80"/>
      <c r="Q10" s="80"/>
      <c r="R10" s="50"/>
      <c r="S10" s="83"/>
      <c r="T10" s="83"/>
      <c r="U10" s="83"/>
      <c r="V10" s="83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</row>
    <row r="11" spans="1:35" x14ac:dyDescent="0.3">
      <c r="A11" s="16" t="s">
        <v>9</v>
      </c>
      <c r="B11" s="57" t="s">
        <v>87</v>
      </c>
      <c r="C11" s="58"/>
      <c r="D11" s="58"/>
      <c r="E11" s="58"/>
      <c r="F11" s="57" t="s">
        <v>87</v>
      </c>
      <c r="G11" s="58"/>
      <c r="H11" s="58"/>
      <c r="I11" s="58"/>
      <c r="J11" s="80"/>
      <c r="K11" s="80"/>
      <c r="L11" s="57" t="s">
        <v>87</v>
      </c>
      <c r="M11" s="58"/>
      <c r="N11" s="58"/>
      <c r="O11" s="58"/>
      <c r="P11" s="80"/>
      <c r="Q11" s="80"/>
      <c r="R11" s="50"/>
    </row>
    <row r="12" spans="1:35" ht="16.2" thickBot="1" x14ac:dyDescent="0.35">
      <c r="A12" s="17" t="s">
        <v>10</v>
      </c>
      <c r="B12" s="60"/>
      <c r="C12" s="61"/>
      <c r="D12" s="61"/>
      <c r="E12" s="62"/>
      <c r="F12" s="60"/>
      <c r="G12" s="61"/>
      <c r="H12" s="61"/>
      <c r="I12" s="62"/>
      <c r="J12" s="60"/>
      <c r="K12" s="61"/>
      <c r="L12" s="61"/>
      <c r="M12" s="61"/>
      <c r="N12" s="61"/>
      <c r="O12" s="62"/>
      <c r="P12" s="104"/>
      <c r="Q12" s="104"/>
      <c r="R12" s="51"/>
    </row>
    <row r="13" spans="1:35" ht="5.25" customHeight="1" thickTop="1" thickBot="1" x14ac:dyDescent="0.3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35" ht="16.2" thickTop="1" x14ac:dyDescent="0.3">
      <c r="A14" s="108" t="s">
        <v>50</v>
      </c>
      <c r="B14" s="79"/>
      <c r="C14" s="109"/>
      <c r="D14" s="78" t="s">
        <v>51</v>
      </c>
      <c r="E14" s="79"/>
      <c r="F14" s="78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99"/>
    </row>
    <row r="15" spans="1:35" ht="16.2" thickBot="1" x14ac:dyDescent="0.35">
      <c r="A15" s="110"/>
      <c r="B15" s="111"/>
      <c r="C15" s="112"/>
      <c r="D15" s="100" t="s">
        <v>52</v>
      </c>
      <c r="E15" s="107"/>
      <c r="F15" s="100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2"/>
    </row>
    <row r="16" spans="1:35" ht="6" customHeight="1" thickTop="1" thickBot="1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6.8" thickTop="1" thickBot="1" x14ac:dyDescent="0.35">
      <c r="A17" s="65" t="s">
        <v>11</v>
      </c>
      <c r="B17" s="66"/>
      <c r="C17" s="67"/>
      <c r="D17" s="67"/>
      <c r="E17" s="67"/>
      <c r="F17" s="67"/>
      <c r="G17" s="67"/>
      <c r="H17" s="68"/>
      <c r="I17" s="18"/>
      <c r="J17" s="65" t="s">
        <v>12</v>
      </c>
      <c r="K17" s="66"/>
      <c r="L17" s="67"/>
      <c r="M17" s="67"/>
      <c r="N17" s="67"/>
      <c r="O17" s="67"/>
      <c r="P17" s="67"/>
      <c r="Q17" s="68"/>
    </row>
    <row r="18" spans="1:17" s="38" customFormat="1" ht="40.200000000000003" thickTop="1" x14ac:dyDescent="0.25">
      <c r="A18" s="39" t="s">
        <v>13</v>
      </c>
      <c r="B18" s="69" t="s">
        <v>14</v>
      </c>
      <c r="C18" s="70"/>
      <c r="D18" s="71" t="s">
        <v>41</v>
      </c>
      <c r="E18" s="72"/>
      <c r="F18" s="77" t="s">
        <v>42</v>
      </c>
      <c r="G18" s="72"/>
      <c r="H18" s="36" t="s">
        <v>53</v>
      </c>
      <c r="I18" s="18"/>
      <c r="J18" s="39" t="s">
        <v>13</v>
      </c>
      <c r="K18" s="69" t="s">
        <v>14</v>
      </c>
      <c r="L18" s="70"/>
      <c r="M18" s="71" t="s">
        <v>41</v>
      </c>
      <c r="N18" s="72"/>
      <c r="O18" s="77" t="s">
        <v>42</v>
      </c>
      <c r="P18" s="72"/>
      <c r="Q18" s="36" t="s">
        <v>53</v>
      </c>
    </row>
    <row r="19" spans="1:17" x14ac:dyDescent="0.3">
      <c r="A19" s="19" t="s">
        <v>54</v>
      </c>
      <c r="B19" s="73">
        <v>45325</v>
      </c>
      <c r="C19" s="74"/>
      <c r="D19" s="114"/>
      <c r="E19" s="76"/>
      <c r="F19" s="75"/>
      <c r="G19" s="76"/>
      <c r="H19" s="32" t="str">
        <f>IF(D19=Sheet2!B10,"",IF((D19+F19)&lt;&gt;0,(D19+F19), ""))</f>
        <v/>
      </c>
      <c r="I19" s="18"/>
      <c r="J19" s="19" t="s">
        <v>54</v>
      </c>
      <c r="K19" s="73">
        <f>B24+2</f>
        <v>45332</v>
      </c>
      <c r="L19" s="74"/>
      <c r="M19" s="114"/>
      <c r="N19" s="76"/>
      <c r="O19" s="75"/>
      <c r="P19" s="76"/>
      <c r="Q19" s="32" t="str">
        <f>IF(M19=Sheet2!B10,"",IF((M19+O19)&lt;&gt;0,(M19+O19), ""))</f>
        <v/>
      </c>
    </row>
    <row r="20" spans="1:17" ht="14.25" customHeight="1" x14ac:dyDescent="0.3">
      <c r="A20" s="19" t="s">
        <v>6</v>
      </c>
      <c r="B20" s="73">
        <f>B19+1</f>
        <v>45326</v>
      </c>
      <c r="C20" s="74"/>
      <c r="D20" s="63"/>
      <c r="E20" s="64"/>
      <c r="F20" s="115">
        <v>6</v>
      </c>
      <c r="G20" s="64"/>
      <c r="H20" s="32">
        <v>6</v>
      </c>
      <c r="I20" s="18"/>
      <c r="J20" s="19" t="s">
        <v>6</v>
      </c>
      <c r="K20" s="73">
        <f>K19+1</f>
        <v>45333</v>
      </c>
      <c r="L20" s="74"/>
      <c r="M20" s="63"/>
      <c r="N20" s="64"/>
      <c r="O20" s="115">
        <v>6</v>
      </c>
      <c r="P20" s="64"/>
      <c r="Q20" s="32">
        <v>6</v>
      </c>
    </row>
    <row r="21" spans="1:17" ht="14.25" customHeight="1" x14ac:dyDescent="0.3">
      <c r="A21" s="19" t="s">
        <v>7</v>
      </c>
      <c r="B21" s="73">
        <f>B20+1</f>
        <v>45327</v>
      </c>
      <c r="C21" s="74"/>
      <c r="D21" s="63"/>
      <c r="E21" s="64"/>
      <c r="F21" s="115"/>
      <c r="G21" s="64"/>
      <c r="H21" s="32"/>
      <c r="I21" s="18"/>
      <c r="J21" s="19" t="s">
        <v>7</v>
      </c>
      <c r="K21" s="73">
        <f>K20+1</f>
        <v>45334</v>
      </c>
      <c r="L21" s="74"/>
      <c r="M21" s="63"/>
      <c r="N21" s="64"/>
      <c r="O21" s="115"/>
      <c r="P21" s="64"/>
      <c r="Q21" s="32"/>
    </row>
    <row r="22" spans="1:17" ht="14.25" customHeight="1" x14ac:dyDescent="0.3">
      <c r="A22" s="19" t="s">
        <v>8</v>
      </c>
      <c r="B22" s="73">
        <f>B21+1</f>
        <v>45328</v>
      </c>
      <c r="C22" s="74"/>
      <c r="D22" s="63"/>
      <c r="E22" s="64"/>
      <c r="F22" s="115"/>
      <c r="G22" s="64"/>
      <c r="H22" s="32"/>
      <c r="I22" s="18"/>
      <c r="J22" s="19" t="s">
        <v>8</v>
      </c>
      <c r="K22" s="73">
        <f>K21+1</f>
        <v>45335</v>
      </c>
      <c r="L22" s="74"/>
      <c r="M22" s="63"/>
      <c r="N22" s="64"/>
      <c r="O22" s="115"/>
      <c r="P22" s="64"/>
      <c r="Q22" s="32"/>
    </row>
    <row r="23" spans="1:17" ht="14.25" customHeight="1" x14ac:dyDescent="0.3">
      <c r="A23" s="19" t="s">
        <v>9</v>
      </c>
      <c r="B23" s="73">
        <f>B22+1</f>
        <v>45329</v>
      </c>
      <c r="C23" s="74"/>
      <c r="D23" s="63"/>
      <c r="E23" s="64"/>
      <c r="F23" s="115">
        <v>6</v>
      </c>
      <c r="G23" s="64"/>
      <c r="H23" s="32">
        <v>6</v>
      </c>
      <c r="I23" s="18"/>
      <c r="J23" s="19" t="s">
        <v>9</v>
      </c>
      <c r="K23" s="73">
        <f>K22+1</f>
        <v>45336</v>
      </c>
      <c r="L23" s="74"/>
      <c r="M23" s="63"/>
      <c r="N23" s="64"/>
      <c r="O23" s="115">
        <v>6</v>
      </c>
      <c r="P23" s="64"/>
      <c r="Q23" s="32">
        <v>6</v>
      </c>
    </row>
    <row r="24" spans="1:17" ht="14.25" customHeight="1" x14ac:dyDescent="0.3">
      <c r="A24" s="19" t="s">
        <v>10</v>
      </c>
      <c r="B24" s="73">
        <f>B23+1</f>
        <v>45330</v>
      </c>
      <c r="C24" s="74"/>
      <c r="D24" s="63"/>
      <c r="E24" s="64"/>
      <c r="F24" s="115"/>
      <c r="G24" s="64"/>
      <c r="H24" s="32"/>
      <c r="I24" s="18"/>
      <c r="J24" s="19" t="s">
        <v>10</v>
      </c>
      <c r="K24" s="73">
        <f>K23+1</f>
        <v>45337</v>
      </c>
      <c r="L24" s="74"/>
      <c r="M24" s="63"/>
      <c r="N24" s="64"/>
      <c r="O24" s="115"/>
      <c r="P24" s="64"/>
      <c r="Q24" s="32"/>
    </row>
    <row r="25" spans="1:17" ht="23.25" customHeight="1" x14ac:dyDescent="0.3">
      <c r="A25" s="20" t="s">
        <v>18</v>
      </c>
      <c r="B25" s="73"/>
      <c r="C25" s="74"/>
      <c r="D25" s="63">
        <v>2</v>
      </c>
      <c r="E25" s="64"/>
      <c r="F25" s="115"/>
      <c r="G25" s="64"/>
      <c r="H25" s="32">
        <v>2</v>
      </c>
      <c r="I25" s="18"/>
      <c r="J25" s="20" t="s">
        <v>18</v>
      </c>
      <c r="K25" s="73"/>
      <c r="L25" s="74"/>
      <c r="M25" s="63">
        <v>2</v>
      </c>
      <c r="N25" s="64"/>
      <c r="O25" s="115"/>
      <c r="P25" s="64"/>
      <c r="Q25" s="32">
        <v>2</v>
      </c>
    </row>
    <row r="26" spans="1:17" x14ac:dyDescent="0.3">
      <c r="A26" s="34" t="s">
        <v>58</v>
      </c>
      <c r="B26" s="73"/>
      <c r="C26" s="74"/>
      <c r="D26" s="63"/>
      <c r="E26" s="64"/>
      <c r="F26" s="115"/>
      <c r="G26" s="64"/>
      <c r="H26" s="32"/>
      <c r="I26" s="18"/>
      <c r="J26" s="34" t="s">
        <v>58</v>
      </c>
      <c r="K26" s="73"/>
      <c r="L26" s="74"/>
      <c r="M26" s="63"/>
      <c r="N26" s="64"/>
      <c r="O26" s="115"/>
      <c r="P26" s="64"/>
      <c r="Q26" s="32"/>
    </row>
    <row r="27" spans="1:17" x14ac:dyDescent="0.3">
      <c r="A27" s="34" t="s">
        <v>59</v>
      </c>
      <c r="B27" s="73"/>
      <c r="C27" s="74"/>
      <c r="D27" s="63"/>
      <c r="E27" s="64"/>
      <c r="F27" s="115"/>
      <c r="G27" s="64"/>
      <c r="H27" s="32"/>
      <c r="I27" s="18"/>
      <c r="J27" s="34" t="s">
        <v>59</v>
      </c>
      <c r="K27" s="73"/>
      <c r="L27" s="74"/>
      <c r="M27" s="63"/>
      <c r="N27" s="64"/>
      <c r="O27" s="115"/>
      <c r="P27" s="64"/>
      <c r="Q27" s="32"/>
    </row>
    <row r="28" spans="1:17" ht="26.25" customHeight="1" x14ac:dyDescent="0.3">
      <c r="A28" s="20" t="s">
        <v>19</v>
      </c>
      <c r="B28" s="73"/>
      <c r="C28" s="74"/>
      <c r="D28" s="63"/>
      <c r="E28" s="64"/>
      <c r="F28" s="115"/>
      <c r="G28" s="64"/>
      <c r="H28" s="32"/>
      <c r="I28" s="18"/>
      <c r="J28" s="20" t="s">
        <v>19</v>
      </c>
      <c r="K28" s="73"/>
      <c r="L28" s="74"/>
      <c r="M28" s="63"/>
      <c r="N28" s="64"/>
      <c r="O28" s="115"/>
      <c r="P28" s="64"/>
      <c r="Q28" s="32"/>
    </row>
    <row r="29" spans="1:17" ht="16.2" thickBot="1" x14ac:dyDescent="0.35">
      <c r="A29" s="125" t="s">
        <v>15</v>
      </c>
      <c r="B29" s="126"/>
      <c r="C29" s="127"/>
      <c r="D29" s="128"/>
      <c r="E29" s="129"/>
      <c r="F29" s="129"/>
      <c r="G29" s="130"/>
      <c r="H29" s="33">
        <v>14</v>
      </c>
      <c r="I29" s="18"/>
      <c r="J29" s="136" t="s">
        <v>15</v>
      </c>
      <c r="K29" s="126"/>
      <c r="L29" s="137"/>
      <c r="M29" s="128"/>
      <c r="N29" s="129"/>
      <c r="O29" s="129"/>
      <c r="P29" s="130"/>
      <c r="Q29" s="33">
        <v>14</v>
      </c>
    </row>
    <row r="30" spans="1:17" ht="9" customHeight="1" thickTop="1" thickBot="1" x14ac:dyDescent="0.3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16.8" thickTop="1" thickBot="1" x14ac:dyDescent="0.35">
      <c r="A31" s="133" t="s">
        <v>16</v>
      </c>
      <c r="B31" s="134"/>
      <c r="C31" s="134"/>
      <c r="D31" s="134"/>
      <c r="E31" s="134"/>
      <c r="F31" s="134"/>
      <c r="G31" s="134"/>
      <c r="H31" s="135"/>
      <c r="I31" s="18"/>
      <c r="J31" s="133" t="s">
        <v>17</v>
      </c>
      <c r="K31" s="134"/>
      <c r="L31" s="134"/>
      <c r="M31" s="134"/>
      <c r="N31" s="134"/>
      <c r="O31" s="134"/>
      <c r="P31" s="134"/>
      <c r="Q31" s="135"/>
    </row>
    <row r="32" spans="1:17" s="38" customFormat="1" ht="40.200000000000003" thickTop="1" x14ac:dyDescent="0.25">
      <c r="A32" s="35" t="s">
        <v>13</v>
      </c>
      <c r="B32" s="131" t="s">
        <v>14</v>
      </c>
      <c r="C32" s="132"/>
      <c r="D32" s="71" t="s">
        <v>41</v>
      </c>
      <c r="E32" s="72"/>
      <c r="F32" s="77" t="s">
        <v>42</v>
      </c>
      <c r="G32" s="72"/>
      <c r="H32" s="36" t="s">
        <v>53</v>
      </c>
      <c r="I32" s="37"/>
      <c r="J32" s="35" t="s">
        <v>13</v>
      </c>
      <c r="K32" s="131" t="s">
        <v>14</v>
      </c>
      <c r="L32" s="132"/>
      <c r="M32" s="71" t="s">
        <v>41</v>
      </c>
      <c r="N32" s="72"/>
      <c r="O32" s="77" t="s">
        <v>42</v>
      </c>
      <c r="P32" s="72"/>
      <c r="Q32" s="36" t="s">
        <v>53</v>
      </c>
    </row>
    <row r="33" spans="1:17" x14ac:dyDescent="0.3">
      <c r="A33" s="19" t="s">
        <v>54</v>
      </c>
      <c r="B33" s="116">
        <f>K24+2</f>
        <v>45339</v>
      </c>
      <c r="C33" s="117"/>
      <c r="D33" s="114"/>
      <c r="E33" s="76"/>
      <c r="F33" s="75"/>
      <c r="G33" s="76"/>
      <c r="H33" s="32" t="str">
        <f>IF(D33=Sheet2!B24,"",IF((D33+F33)&lt;&gt;0,(D33+F33), ""))</f>
        <v/>
      </c>
      <c r="I33" s="21"/>
      <c r="J33" s="19" t="s">
        <v>54</v>
      </c>
      <c r="K33" s="116">
        <f>B38+2</f>
        <v>45346</v>
      </c>
      <c r="L33" s="117"/>
      <c r="M33" s="114"/>
      <c r="N33" s="76"/>
      <c r="O33" s="75"/>
      <c r="P33" s="76"/>
      <c r="Q33" s="32" t="str">
        <f>IF(M33=Sheet2!B10,"",IF((M33+O33)&lt;&gt;0,(M33+O33), ""))</f>
        <v/>
      </c>
    </row>
    <row r="34" spans="1:17" ht="15" customHeight="1" x14ac:dyDescent="0.3">
      <c r="A34" s="19" t="s">
        <v>6</v>
      </c>
      <c r="B34" s="116">
        <f>B33+1</f>
        <v>45340</v>
      </c>
      <c r="C34" s="117"/>
      <c r="D34" s="63"/>
      <c r="E34" s="64"/>
      <c r="F34" s="115">
        <v>6</v>
      </c>
      <c r="G34" s="64"/>
      <c r="H34" s="32">
        <v>6</v>
      </c>
      <c r="I34" s="18"/>
      <c r="J34" s="19" t="s">
        <v>6</v>
      </c>
      <c r="K34" s="116">
        <f>K33+1</f>
        <v>45347</v>
      </c>
      <c r="L34" s="117"/>
      <c r="M34" s="63"/>
      <c r="N34" s="64"/>
      <c r="O34" s="115">
        <v>6</v>
      </c>
      <c r="P34" s="64"/>
      <c r="Q34" s="32">
        <v>6</v>
      </c>
    </row>
    <row r="35" spans="1:17" ht="15" customHeight="1" x14ac:dyDescent="0.3">
      <c r="A35" s="19" t="s">
        <v>7</v>
      </c>
      <c r="B35" s="116">
        <f>B34+1</f>
        <v>45341</v>
      </c>
      <c r="C35" s="117"/>
      <c r="D35" s="63"/>
      <c r="E35" s="64"/>
      <c r="F35" s="115"/>
      <c r="G35" s="64"/>
      <c r="H35" s="32"/>
      <c r="I35" s="18"/>
      <c r="J35" s="19" t="s">
        <v>7</v>
      </c>
      <c r="K35" s="116">
        <f>K34+1</f>
        <v>45348</v>
      </c>
      <c r="L35" s="117"/>
      <c r="M35" s="63"/>
      <c r="N35" s="64"/>
      <c r="O35" s="115"/>
      <c r="P35" s="64"/>
      <c r="Q35" s="32"/>
    </row>
    <row r="36" spans="1:17" ht="15" customHeight="1" x14ac:dyDescent="0.3">
      <c r="A36" s="19" t="s">
        <v>8</v>
      </c>
      <c r="B36" s="116">
        <f>B35+1</f>
        <v>45342</v>
      </c>
      <c r="C36" s="117"/>
      <c r="D36" s="63"/>
      <c r="E36" s="64"/>
      <c r="F36" s="115"/>
      <c r="G36" s="64"/>
      <c r="H36" s="32"/>
      <c r="I36" s="18"/>
      <c r="J36" s="19" t="s">
        <v>8</v>
      </c>
      <c r="K36" s="116">
        <f>K35+1</f>
        <v>45349</v>
      </c>
      <c r="L36" s="117"/>
      <c r="M36" s="63"/>
      <c r="N36" s="64"/>
      <c r="O36" s="115"/>
      <c r="P36" s="64"/>
      <c r="Q36" s="32"/>
    </row>
    <row r="37" spans="1:17" ht="15" customHeight="1" x14ac:dyDescent="0.3">
      <c r="A37" s="19" t="s">
        <v>9</v>
      </c>
      <c r="B37" s="116">
        <f>B36+1</f>
        <v>45343</v>
      </c>
      <c r="C37" s="117"/>
      <c r="D37" s="63"/>
      <c r="E37" s="64"/>
      <c r="F37" s="115">
        <v>6</v>
      </c>
      <c r="G37" s="64"/>
      <c r="H37" s="32">
        <v>6</v>
      </c>
      <c r="I37" s="18"/>
      <c r="J37" s="19" t="s">
        <v>9</v>
      </c>
      <c r="K37" s="116">
        <f>K36+1</f>
        <v>45350</v>
      </c>
      <c r="L37" s="117"/>
      <c r="M37" s="63"/>
      <c r="N37" s="64"/>
      <c r="O37" s="115">
        <v>6</v>
      </c>
      <c r="P37" s="64"/>
      <c r="Q37" s="32">
        <v>6</v>
      </c>
    </row>
    <row r="38" spans="1:17" ht="15" customHeight="1" x14ac:dyDescent="0.3">
      <c r="A38" s="19" t="s">
        <v>10</v>
      </c>
      <c r="B38" s="116">
        <f>B37+1</f>
        <v>45344</v>
      </c>
      <c r="C38" s="117"/>
      <c r="D38" s="63"/>
      <c r="E38" s="64"/>
      <c r="F38" s="115"/>
      <c r="G38" s="64"/>
      <c r="H38" s="32"/>
      <c r="I38" s="18"/>
      <c r="J38" s="19" t="s">
        <v>10</v>
      </c>
      <c r="K38" s="116">
        <f>K37+1</f>
        <v>45351</v>
      </c>
      <c r="L38" s="117"/>
      <c r="M38" s="63"/>
      <c r="N38" s="64"/>
      <c r="O38" s="115"/>
      <c r="P38" s="64"/>
      <c r="Q38" s="32"/>
    </row>
    <row r="39" spans="1:17" ht="21.75" customHeight="1" x14ac:dyDescent="0.3">
      <c r="A39" s="20" t="s">
        <v>18</v>
      </c>
      <c r="B39" s="116"/>
      <c r="C39" s="117"/>
      <c r="D39" s="63">
        <v>2</v>
      </c>
      <c r="E39" s="64"/>
      <c r="F39" s="115"/>
      <c r="G39" s="64"/>
      <c r="H39" s="32">
        <v>2</v>
      </c>
      <c r="I39" s="18"/>
      <c r="J39" s="20" t="s">
        <v>18</v>
      </c>
      <c r="K39" s="116"/>
      <c r="L39" s="117"/>
      <c r="M39" s="63">
        <v>2</v>
      </c>
      <c r="N39" s="64"/>
      <c r="O39" s="115"/>
      <c r="P39" s="64"/>
      <c r="Q39" s="32">
        <v>2</v>
      </c>
    </row>
    <row r="40" spans="1:17" x14ac:dyDescent="0.3">
      <c r="A40" s="34" t="s">
        <v>58</v>
      </c>
      <c r="B40" s="116"/>
      <c r="C40" s="117"/>
      <c r="D40" s="63"/>
      <c r="E40" s="64"/>
      <c r="F40" s="115"/>
      <c r="G40" s="64"/>
      <c r="H40" s="32"/>
      <c r="I40" s="18"/>
      <c r="J40" s="34" t="s">
        <v>58</v>
      </c>
      <c r="K40" s="116"/>
      <c r="L40" s="117"/>
      <c r="M40" s="63"/>
      <c r="N40" s="64"/>
      <c r="O40" s="115"/>
      <c r="P40" s="64"/>
      <c r="Q40" s="32"/>
    </row>
    <row r="41" spans="1:17" x14ac:dyDescent="0.3">
      <c r="A41" s="34" t="s">
        <v>59</v>
      </c>
      <c r="B41" s="116"/>
      <c r="C41" s="117"/>
      <c r="D41" s="63"/>
      <c r="E41" s="64"/>
      <c r="F41" s="115"/>
      <c r="G41" s="64"/>
      <c r="H41" s="32"/>
      <c r="I41" s="18"/>
      <c r="J41" s="34" t="s">
        <v>59</v>
      </c>
      <c r="K41" s="116"/>
      <c r="L41" s="117"/>
      <c r="M41" s="63"/>
      <c r="N41" s="64"/>
      <c r="O41" s="115"/>
      <c r="P41" s="64"/>
      <c r="Q41" s="32"/>
    </row>
    <row r="42" spans="1:17" ht="21.75" customHeight="1" x14ac:dyDescent="0.3">
      <c r="A42" s="20" t="s">
        <v>19</v>
      </c>
      <c r="B42" s="116"/>
      <c r="C42" s="117"/>
      <c r="D42" s="63"/>
      <c r="E42" s="64"/>
      <c r="F42" s="115"/>
      <c r="G42" s="64"/>
      <c r="H42" s="32"/>
      <c r="I42" s="18"/>
      <c r="J42" s="20" t="s">
        <v>19</v>
      </c>
      <c r="K42" s="116"/>
      <c r="L42" s="117"/>
      <c r="M42" s="63"/>
      <c r="N42" s="64"/>
      <c r="O42" s="115"/>
      <c r="P42" s="64"/>
      <c r="Q42" s="32"/>
    </row>
    <row r="43" spans="1:17" ht="16.2" thickBot="1" x14ac:dyDescent="0.35">
      <c r="A43" s="125" t="s">
        <v>15</v>
      </c>
      <c r="B43" s="126"/>
      <c r="C43" s="127"/>
      <c r="D43" s="128"/>
      <c r="E43" s="129"/>
      <c r="F43" s="129"/>
      <c r="G43" s="130"/>
      <c r="H43" s="33">
        <v>14</v>
      </c>
      <c r="I43" s="18"/>
      <c r="J43" s="125" t="s">
        <v>15</v>
      </c>
      <c r="K43" s="126"/>
      <c r="L43" s="127"/>
      <c r="M43" s="128"/>
      <c r="N43" s="129"/>
      <c r="O43" s="129"/>
      <c r="P43" s="130"/>
      <c r="Q43" s="33">
        <v>14</v>
      </c>
    </row>
    <row r="44" spans="1:17" ht="9.75" customHeight="1" thickTop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6.2" thickBot="1" x14ac:dyDescent="0.35">
      <c r="A45" s="119" t="str">
        <f>"کۆی گشتی کاتژمێرەکان : [" &amp; SUM(H29,Q29,H43,Q43) &amp; "] کاتژمێر"</f>
        <v>کۆی گشتی کاتژمێرەکان : [56] کاتژمێر</v>
      </c>
      <c r="B45" s="119"/>
      <c r="C45" s="119"/>
      <c r="D45" s="119"/>
      <c r="E45" s="119"/>
      <c r="F45" s="119"/>
      <c r="G45" s="119"/>
      <c r="H45" s="22"/>
      <c r="I45" s="119" t="str">
        <f>"کۆی کاتژمێرەکانی زێدەکی :[" &amp; SUM(H29,Q29,H43,Q43) - (IF(H29=0,0,P5)+IF(Q29=0,0,P5)+IF(H43=0,0,P5)+IF(Q43=0,0,P5)) &amp; "] کاتژمێر"</f>
        <v>کۆی کاتژمێرەکانی زێدەکی :[24] کاتژمێر</v>
      </c>
      <c r="J45" s="119"/>
      <c r="K45" s="119"/>
      <c r="L45" s="119"/>
      <c r="M45" s="119"/>
      <c r="N45" s="119"/>
      <c r="O45" s="119"/>
      <c r="P45" s="22"/>
      <c r="Q45" s="22"/>
    </row>
    <row r="46" spans="1:17" ht="16.8" thickTop="1" thickBot="1" x14ac:dyDescent="0.35">
      <c r="A46" s="119" t="str">
        <f>"کۆی کاتژمێرەکانی نیساب :[" &amp;IF(H29=0,0,P5)+IF(Q29=0,0,P5)+IF(H43=0,0,P5)+IF(Q43=0,0,P5) &amp; "] کاتژمێر"</f>
        <v>کۆی کاتژمێرەکانی نیساب :[32] کاتژمێر</v>
      </c>
      <c r="B46" s="119"/>
      <c r="C46" s="119"/>
      <c r="D46" s="119"/>
      <c r="E46" s="119"/>
      <c r="F46" s="119"/>
      <c r="G46" s="119"/>
      <c r="H46" s="22"/>
      <c r="I46" s="120" t="s">
        <v>20</v>
      </c>
      <c r="J46" s="120"/>
      <c r="K46" s="120"/>
      <c r="L46" s="123">
        <v>4500</v>
      </c>
      <c r="M46" s="123"/>
      <c r="N46" s="23" t="s">
        <v>30</v>
      </c>
      <c r="O46" s="22"/>
      <c r="P46" s="22"/>
      <c r="Q46" s="22"/>
    </row>
    <row r="47" spans="1:17" ht="16.8" thickTop="1" thickBot="1" x14ac:dyDescent="0.35">
      <c r="A47" s="12"/>
      <c r="B47" s="12"/>
      <c r="C47" s="12"/>
      <c r="D47" s="12"/>
      <c r="E47" s="12"/>
      <c r="F47" s="12"/>
      <c r="G47" s="12"/>
      <c r="H47" s="22"/>
      <c r="I47" s="121" t="s">
        <v>31</v>
      </c>
      <c r="J47" s="121"/>
      <c r="K47" s="121"/>
      <c r="L47" s="124">
        <f>L46*( SUM(H29,Q29,H43,Q43) - (IF(H29=0,0,P5)+IF(Q29=0,0,P5)+IF(H43=0,0,P5)+IF(Q43=0,0,P5)))</f>
        <v>108000</v>
      </c>
      <c r="M47" s="124"/>
      <c r="N47" s="23" t="s">
        <v>30</v>
      </c>
      <c r="O47" s="22"/>
      <c r="P47" s="22"/>
      <c r="Q47" s="22"/>
    </row>
    <row r="48" spans="1:17" ht="51" customHeight="1" thickTop="1" x14ac:dyDescent="0.3">
      <c r="A48" s="12"/>
      <c r="B48" s="12"/>
      <c r="C48" s="12"/>
      <c r="D48" s="12"/>
      <c r="E48" s="12"/>
      <c r="F48" s="12"/>
      <c r="G48" s="12"/>
      <c r="H48" s="22"/>
      <c r="I48" s="24"/>
      <c r="J48" s="24"/>
      <c r="K48" s="24"/>
      <c r="L48" s="25"/>
      <c r="M48" s="26"/>
      <c r="N48" s="22"/>
      <c r="O48" s="22"/>
      <c r="P48" s="22"/>
      <c r="Q48" s="22"/>
    </row>
    <row r="49" spans="1:17" x14ac:dyDescent="0.3">
      <c r="A49" s="118" t="s">
        <v>43</v>
      </c>
      <c r="B49" s="118"/>
      <c r="C49" s="118"/>
      <c r="D49" s="118"/>
      <c r="E49" s="4"/>
      <c r="F49" s="4"/>
      <c r="M49" s="83" t="s">
        <v>86</v>
      </c>
      <c r="N49" s="83"/>
      <c r="O49" s="83"/>
    </row>
    <row r="50" spans="1:17" x14ac:dyDescent="0.3">
      <c r="A50" s="118" t="s">
        <v>45</v>
      </c>
      <c r="B50" s="118"/>
      <c r="C50" s="118"/>
      <c r="D50" s="118"/>
      <c r="E50" s="4"/>
      <c r="F50" s="4"/>
      <c r="M50" s="83"/>
      <c r="N50" s="83"/>
      <c r="O50" s="83"/>
    </row>
    <row r="51" spans="1:17" ht="63.75" customHeight="1" x14ac:dyDescent="0.3">
      <c r="A51" s="9"/>
      <c r="B51" s="9"/>
      <c r="C51" s="9"/>
      <c r="D51" s="8"/>
      <c r="E51" s="7"/>
      <c r="F51" s="7"/>
      <c r="G51" s="7"/>
      <c r="H51" s="7"/>
      <c r="J51" s="6"/>
      <c r="K51" s="6"/>
      <c r="L51" s="6"/>
      <c r="M51" s="6"/>
      <c r="N51" s="6"/>
      <c r="O51" s="3"/>
    </row>
    <row r="52" spans="1:17" ht="14.25" customHeight="1" x14ac:dyDescent="0.3">
      <c r="A52" s="122" t="str">
        <f>C4</f>
        <v>عبداللە ابوبکر شریف</v>
      </c>
      <c r="B52" s="122"/>
      <c r="C52" s="122"/>
      <c r="D52" s="8"/>
      <c r="E52" s="4"/>
      <c r="F52" s="4"/>
      <c r="G52" s="118" t="s">
        <v>84</v>
      </c>
      <c r="H52" s="118"/>
      <c r="I52" s="118"/>
      <c r="J52" s="118"/>
      <c r="K52" s="3"/>
      <c r="L52" s="3"/>
      <c r="M52" s="83" t="s">
        <v>85</v>
      </c>
      <c r="N52" s="83"/>
      <c r="O52" s="83"/>
      <c r="P52" s="83"/>
    </row>
    <row r="53" spans="1:17" ht="14.25" customHeight="1" x14ac:dyDescent="0.3">
      <c r="A53" s="122" t="s">
        <v>47</v>
      </c>
      <c r="B53" s="122"/>
      <c r="C53" s="122"/>
      <c r="D53" s="8"/>
      <c r="E53" s="4"/>
      <c r="F53" s="4"/>
      <c r="G53" s="118" t="s">
        <v>48</v>
      </c>
      <c r="H53" s="118"/>
      <c r="I53" s="118"/>
      <c r="J53" s="118"/>
      <c r="K53" s="3"/>
      <c r="L53" s="3"/>
      <c r="M53" s="83" t="s">
        <v>49</v>
      </c>
      <c r="N53" s="83"/>
      <c r="O53" s="83"/>
    </row>
    <row r="54" spans="1:17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</sheetData>
  <mergeCells count="259">
    <mergeCell ref="O24:P24"/>
    <mergeCell ref="O25:P25"/>
    <mergeCell ref="D20:E20"/>
    <mergeCell ref="D21:E21"/>
    <mergeCell ref="F24:G24"/>
    <mergeCell ref="M29:P29"/>
    <mergeCell ref="K27:L27"/>
    <mergeCell ref="K28:L28"/>
    <mergeCell ref="F27:G27"/>
    <mergeCell ref="O26:P26"/>
    <mergeCell ref="K25:L25"/>
    <mergeCell ref="D28:E28"/>
    <mergeCell ref="O27:P27"/>
    <mergeCell ref="D26:E26"/>
    <mergeCell ref="M37:N37"/>
    <mergeCell ref="F33:G33"/>
    <mergeCell ref="F32:G32"/>
    <mergeCell ref="B36:C36"/>
    <mergeCell ref="B37:C37"/>
    <mergeCell ref="F28:G28"/>
    <mergeCell ref="M28:N28"/>
    <mergeCell ref="D27:E27"/>
    <mergeCell ref="J29:L29"/>
    <mergeCell ref="B27:C27"/>
    <mergeCell ref="A29:C29"/>
    <mergeCell ref="B28:C28"/>
    <mergeCell ref="J31:Q31"/>
    <mergeCell ref="M27:N27"/>
    <mergeCell ref="K36:L36"/>
    <mergeCell ref="F36:G36"/>
    <mergeCell ref="M33:N33"/>
    <mergeCell ref="B32:C32"/>
    <mergeCell ref="D33:E33"/>
    <mergeCell ref="D32:E32"/>
    <mergeCell ref="B33:C33"/>
    <mergeCell ref="A31:H31"/>
    <mergeCell ref="M35:N35"/>
    <mergeCell ref="M36:N36"/>
    <mergeCell ref="B38:C38"/>
    <mergeCell ref="F35:G35"/>
    <mergeCell ref="J43:L43"/>
    <mergeCell ref="F39:G39"/>
    <mergeCell ref="O35:P35"/>
    <mergeCell ref="O34:P34"/>
    <mergeCell ref="M34:N34"/>
    <mergeCell ref="F40:G40"/>
    <mergeCell ref="K40:L40"/>
    <mergeCell ref="M40:N40"/>
    <mergeCell ref="B42:C42"/>
    <mergeCell ref="K34:L34"/>
    <mergeCell ref="K35:L35"/>
    <mergeCell ref="A43:C43"/>
    <mergeCell ref="K37:L37"/>
    <mergeCell ref="B35:C35"/>
    <mergeCell ref="D43:G43"/>
    <mergeCell ref="M43:P43"/>
    <mergeCell ref="B39:C39"/>
    <mergeCell ref="D39:E39"/>
    <mergeCell ref="M39:N39"/>
    <mergeCell ref="O36:P36"/>
    <mergeCell ref="O37:P37"/>
    <mergeCell ref="M42:N42"/>
    <mergeCell ref="M53:O53"/>
    <mergeCell ref="G53:J53"/>
    <mergeCell ref="A45:G45"/>
    <mergeCell ref="A46:G46"/>
    <mergeCell ref="I45:O45"/>
    <mergeCell ref="I46:K46"/>
    <mergeCell ref="I47:K47"/>
    <mergeCell ref="A53:C53"/>
    <mergeCell ref="L46:M46"/>
    <mergeCell ref="L47:M47"/>
    <mergeCell ref="M50:O50"/>
    <mergeCell ref="A50:D50"/>
    <mergeCell ref="A52:C52"/>
    <mergeCell ref="G52:J52"/>
    <mergeCell ref="A49:D49"/>
    <mergeCell ref="M49:O49"/>
    <mergeCell ref="M52:P52"/>
    <mergeCell ref="O42:P42"/>
    <mergeCell ref="K42:L42"/>
    <mergeCell ref="O40:P40"/>
    <mergeCell ref="B41:C41"/>
    <mergeCell ref="K41:L41"/>
    <mergeCell ref="M41:N41"/>
    <mergeCell ref="O41:P41"/>
    <mergeCell ref="D41:E41"/>
    <mergeCell ref="F41:G41"/>
    <mergeCell ref="D42:E42"/>
    <mergeCell ref="F42:G42"/>
    <mergeCell ref="B40:C40"/>
    <mergeCell ref="D40:E40"/>
    <mergeCell ref="K39:L39"/>
    <mergeCell ref="O39:P39"/>
    <mergeCell ref="M38:N38"/>
    <mergeCell ref="K38:L38"/>
    <mergeCell ref="F25:G25"/>
    <mergeCell ref="M25:N25"/>
    <mergeCell ref="K26:L26"/>
    <mergeCell ref="D23:E23"/>
    <mergeCell ref="D24:E24"/>
    <mergeCell ref="D35:E35"/>
    <mergeCell ref="F38:G38"/>
    <mergeCell ref="F37:G37"/>
    <mergeCell ref="D36:E36"/>
    <mergeCell ref="D37:E37"/>
    <mergeCell ref="D38:E38"/>
    <mergeCell ref="O38:P38"/>
    <mergeCell ref="O28:P28"/>
    <mergeCell ref="D29:G29"/>
    <mergeCell ref="M32:N32"/>
    <mergeCell ref="K33:L33"/>
    <mergeCell ref="O33:P33"/>
    <mergeCell ref="O32:P32"/>
    <mergeCell ref="K32:L32"/>
    <mergeCell ref="D34:E34"/>
    <mergeCell ref="O23:P23"/>
    <mergeCell ref="F21:G21"/>
    <mergeCell ref="F22:G22"/>
    <mergeCell ref="K20:L20"/>
    <mergeCell ref="K21:L21"/>
    <mergeCell ref="K22:L22"/>
    <mergeCell ref="O21:P21"/>
    <mergeCell ref="M22:N22"/>
    <mergeCell ref="F23:G23"/>
    <mergeCell ref="O22:P22"/>
    <mergeCell ref="O20:P20"/>
    <mergeCell ref="M21:N21"/>
    <mergeCell ref="K23:L23"/>
    <mergeCell ref="M19:N19"/>
    <mergeCell ref="D19:E19"/>
    <mergeCell ref="B20:C20"/>
    <mergeCell ref="B21:C21"/>
    <mergeCell ref="D22:E22"/>
    <mergeCell ref="F34:G34"/>
    <mergeCell ref="B34:C34"/>
    <mergeCell ref="M23:N23"/>
    <mergeCell ref="F20:G20"/>
    <mergeCell ref="B24:C24"/>
    <mergeCell ref="B25:C25"/>
    <mergeCell ref="B26:C26"/>
    <mergeCell ref="B23:C23"/>
    <mergeCell ref="B19:C19"/>
    <mergeCell ref="M26:N26"/>
    <mergeCell ref="K24:L24"/>
    <mergeCell ref="M24:N24"/>
    <mergeCell ref="D25:E25"/>
    <mergeCell ref="B22:C22"/>
    <mergeCell ref="F26:G26"/>
    <mergeCell ref="O2:P2"/>
    <mergeCell ref="P7:Q7"/>
    <mergeCell ref="F14:Q14"/>
    <mergeCell ref="F15:Q15"/>
    <mergeCell ref="B10:E10"/>
    <mergeCell ref="J11:K11"/>
    <mergeCell ref="B7:C7"/>
    <mergeCell ref="D7:E7"/>
    <mergeCell ref="M5:O5"/>
    <mergeCell ref="P8:Q8"/>
    <mergeCell ref="P12:Q12"/>
    <mergeCell ref="F12:I12"/>
    <mergeCell ref="B8:E8"/>
    <mergeCell ref="F8:I8"/>
    <mergeCell ref="F7:G7"/>
    <mergeCell ref="H7:I7"/>
    <mergeCell ref="J7:K7"/>
    <mergeCell ref="L7:M7"/>
    <mergeCell ref="N7:O7"/>
    <mergeCell ref="D15:E15"/>
    <mergeCell ref="A14:C15"/>
    <mergeCell ref="J8:K8"/>
    <mergeCell ref="P9:Q9"/>
    <mergeCell ref="J9:K9"/>
    <mergeCell ref="AF10:AG10"/>
    <mergeCell ref="W9:X9"/>
    <mergeCell ref="S8:T8"/>
    <mergeCell ref="W8:X8"/>
    <mergeCell ref="L8:O8"/>
    <mergeCell ref="F11:I11"/>
    <mergeCell ref="L10:M10"/>
    <mergeCell ref="F10:I10"/>
    <mergeCell ref="W10:X10"/>
    <mergeCell ref="S9:T9"/>
    <mergeCell ref="S10:T10"/>
    <mergeCell ref="U8:V8"/>
    <mergeCell ref="U9:V9"/>
    <mergeCell ref="U10:V10"/>
    <mergeCell ref="J10:K10"/>
    <mergeCell ref="P10:Q10"/>
    <mergeCell ref="N10:O10"/>
    <mergeCell ref="AH5:AI5"/>
    <mergeCell ref="AD10:AE10"/>
    <mergeCell ref="Y6:AA6"/>
    <mergeCell ref="AD6:AE6"/>
    <mergeCell ref="AH6:AI6"/>
    <mergeCell ref="Y5:AA5"/>
    <mergeCell ref="AB5:AC5"/>
    <mergeCell ref="AF6:AG6"/>
    <mergeCell ref="AD5:AE5"/>
    <mergeCell ref="AB6:AC6"/>
    <mergeCell ref="AF5:AG5"/>
    <mergeCell ref="Y8:AA8"/>
    <mergeCell ref="Y9:AA9"/>
    <mergeCell ref="Y10:AA10"/>
    <mergeCell ref="AB9:AC9"/>
    <mergeCell ref="AB10:AC10"/>
    <mergeCell ref="AB8:AC8"/>
    <mergeCell ref="AH8:AI8"/>
    <mergeCell ref="AH9:AI9"/>
    <mergeCell ref="AH10:AI10"/>
    <mergeCell ref="AF8:AG8"/>
    <mergeCell ref="AD8:AE8"/>
    <mergeCell ref="AD9:AE9"/>
    <mergeCell ref="AF9:AG9"/>
    <mergeCell ref="A1:F1"/>
    <mergeCell ref="A2:F2"/>
    <mergeCell ref="A3:F3"/>
    <mergeCell ref="M1:Q1"/>
    <mergeCell ref="S6:T6"/>
    <mergeCell ref="W6:X6"/>
    <mergeCell ref="B6:C6"/>
    <mergeCell ref="D6:E6"/>
    <mergeCell ref="F6:G6"/>
    <mergeCell ref="H6:I6"/>
    <mergeCell ref="J6:K6"/>
    <mergeCell ref="L6:M6"/>
    <mergeCell ref="P6:Q6"/>
    <mergeCell ref="N6:O6"/>
    <mergeCell ref="M3:O3"/>
    <mergeCell ref="M4:O4"/>
    <mergeCell ref="U6:V6"/>
    <mergeCell ref="U5:V5"/>
    <mergeCell ref="W5:X5"/>
    <mergeCell ref="A4:B4"/>
    <mergeCell ref="C4:F4"/>
    <mergeCell ref="A5:B5"/>
    <mergeCell ref="C5:F5"/>
    <mergeCell ref="S5:T5"/>
    <mergeCell ref="B9:E9"/>
    <mergeCell ref="L11:O11"/>
    <mergeCell ref="Q4:R4"/>
    <mergeCell ref="B12:E12"/>
    <mergeCell ref="M20:N20"/>
    <mergeCell ref="A17:H17"/>
    <mergeCell ref="B18:C18"/>
    <mergeCell ref="D18:E18"/>
    <mergeCell ref="K18:L18"/>
    <mergeCell ref="J17:Q17"/>
    <mergeCell ref="K19:L19"/>
    <mergeCell ref="M18:N18"/>
    <mergeCell ref="F19:G19"/>
    <mergeCell ref="O18:P18"/>
    <mergeCell ref="F18:G18"/>
    <mergeCell ref="D14:E14"/>
    <mergeCell ref="B11:E11"/>
    <mergeCell ref="P11:Q11"/>
    <mergeCell ref="J12:L12"/>
    <mergeCell ref="M12:O12"/>
    <mergeCell ref="O19:P19"/>
  </mergeCells>
  <dataValidations count="6">
    <dataValidation type="list" allowBlank="1" showInputMessage="1" showErrorMessage="1" sqref="O34:O42 O33:P33 F20:F28 H33:H42 H19:H28 O20:O28 Q19:Q28 F34:F42 Q33:Q42" xr:uid="{00000000-0002-0000-0000-000000000000}">
      <formula1>Lecc</formula1>
    </dataValidation>
    <dataValidation type="list" allowBlank="1" showInputMessage="1" showErrorMessage="1" sqref="C28 B25:C25 B27:B28" xr:uid="{00000000-0002-0000-0000-000001000000}">
      <formula1>list1</formula1>
    </dataValidation>
    <dataValidation type="list" allowBlank="1" showInputMessage="1" showErrorMessage="1" sqref="K25:L25 K27:L27" xr:uid="{00000000-0002-0000-0000-000002000000}">
      <formula1>list2</formula1>
    </dataValidation>
    <dataValidation type="list" allowBlank="1" showInputMessage="1" showErrorMessage="1" sqref="B39:C42" xr:uid="{00000000-0002-0000-0000-000003000000}">
      <formula1>list3</formula1>
    </dataValidation>
    <dataValidation type="list" showInputMessage="1" showErrorMessage="1" sqref="F19 O19:P19 F33" xr:uid="{00000000-0002-0000-0000-000004000000}">
      <formula1>Lecc</formula1>
    </dataValidation>
    <dataValidation type="list" allowBlank="1" showInputMessage="1" showErrorMessage="1" sqref="K39:L39 K41:L42" xr:uid="{00000000-0002-0000-0000-000005000000}">
      <formula1>list4</formula1>
    </dataValidation>
  </dataValidations>
  <printOptions horizontalCentered="1" verticalCentered="1"/>
  <pageMargins left="0" right="0" top="0" bottom="0" header="0" footer="0"/>
  <pageSetup paperSize="9" scale="71" orientation="portrait" horizont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67" id="{DDADD42D-9417-4443-84FC-73EF6E536F0C}">
            <xm:f>$D$19=Sheet2!$B$10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D19:F19</xm:sqref>
        </x14:conditionalFormatting>
        <x14:conditionalFormatting xmlns:xm="http://schemas.microsoft.com/office/excel/2006/main">
          <x14:cfRule type="expression" priority="212" id="{493BBDA6-0EEF-461F-92E0-3009D494F33D}">
            <xm:f>$D$19=Sheet2!$B$10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D33:F33</xm:sqref>
        </x14:conditionalFormatting>
        <x14:conditionalFormatting xmlns:xm="http://schemas.microsoft.com/office/excel/2006/main">
          <x14:cfRule type="expression" priority="630" stopIfTrue="1" id="{2817E33A-538F-4933-9D8F-02FAEFC8ADE6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D20:G20</xm:sqref>
        </x14:conditionalFormatting>
        <x14:conditionalFormatting xmlns:xm="http://schemas.microsoft.com/office/excel/2006/main">
          <x14:cfRule type="expression" priority="631" stopIfTrue="1" id="{36907F3F-23BF-4510-97E6-CCEB0CFF775D}">
            <xm:f>$D$21=Sheet2!$B$10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D21:G21</xm:sqref>
        </x14:conditionalFormatting>
        <x14:conditionalFormatting xmlns:xm="http://schemas.microsoft.com/office/excel/2006/main">
          <x14:cfRule type="expression" priority="608" id="{366E29C2-E56F-4344-AA3F-6CE228470C05}">
            <xm:f>$D$22=Sheet2!$B$10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D22:G22</xm:sqref>
        </x14:conditionalFormatting>
        <x14:conditionalFormatting xmlns:xm="http://schemas.microsoft.com/office/excel/2006/main">
          <x14:cfRule type="expression" priority="603" id="{D5E34BDC-93E9-44F7-9E11-07FAAD75653A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D23:G23</xm:sqref>
        </x14:conditionalFormatting>
        <x14:conditionalFormatting xmlns:xm="http://schemas.microsoft.com/office/excel/2006/main">
          <x14:cfRule type="expression" priority="409" id="{53B6C85A-519F-458B-9382-42037832B756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D24:G24</xm:sqref>
        </x14:conditionalFormatting>
        <x14:conditionalFormatting xmlns:xm="http://schemas.microsoft.com/office/excel/2006/main">
          <x14:cfRule type="expression" priority="406" id="{96A6B251-B76B-40F7-85BB-3F9A86856C2E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D25:G25</xm:sqref>
        </x14:conditionalFormatting>
        <x14:conditionalFormatting xmlns:xm="http://schemas.microsoft.com/office/excel/2006/main">
          <x14:cfRule type="expression" priority="403" id="{AFAE912A-31C4-4F53-89B5-BFD751CBE7AD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D26:G26</xm:sqref>
        </x14:conditionalFormatting>
        <x14:conditionalFormatting xmlns:xm="http://schemas.microsoft.com/office/excel/2006/main">
          <x14:cfRule type="expression" priority="400" id="{CCA9511E-FDCB-4782-94D4-10A6B2A425D0}">
            <xm:f>($D$27=Sheet2!$B$10)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D27:G27</xm:sqref>
        </x14:conditionalFormatting>
        <x14:conditionalFormatting xmlns:xm="http://schemas.microsoft.com/office/excel/2006/main">
          <x14:cfRule type="expression" priority="397" id="{6CCEF0C8-7F2E-4CBF-B800-73A1A0039E47}">
            <xm:f>($D$28=Sheet2!$B$10)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D28:G28</xm:sqref>
        </x14:conditionalFormatting>
        <x14:conditionalFormatting xmlns:xm="http://schemas.microsoft.com/office/excel/2006/main">
          <x14:cfRule type="expression" priority="632" id="{01BB1B63-ADF6-47C5-95AA-3C9A4089BF46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F20</xm:sqref>
        </x14:conditionalFormatting>
        <x14:conditionalFormatting xmlns:xm="http://schemas.microsoft.com/office/excel/2006/main">
          <x14:cfRule type="expression" priority="610" id="{94B1501D-BE17-4BFB-B402-B078BB3212AB}">
            <xm:f>($D$21=Sheet2!$B$10)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F21</xm:sqref>
        </x14:conditionalFormatting>
        <x14:conditionalFormatting xmlns:xm="http://schemas.microsoft.com/office/excel/2006/main">
          <x14:cfRule type="expression" priority="607" id="{986CC04B-97AE-49FB-8D29-ECD1E4F7A23E}">
            <xm:f>($D$22=Sheet2!$B$10)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F22</xm:sqref>
        </x14:conditionalFormatting>
        <x14:conditionalFormatting xmlns:xm="http://schemas.microsoft.com/office/excel/2006/main">
          <x14:cfRule type="expression" priority="602" id="{699285A5-F235-4F94-90D1-BF88EB3D213E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F23</xm:sqref>
        </x14:conditionalFormatting>
        <x14:conditionalFormatting xmlns:xm="http://schemas.microsoft.com/office/excel/2006/main">
          <x14:cfRule type="expression" priority="408" id="{B18E701D-181C-4079-99C5-D5A04AC9D1BB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F24</xm:sqref>
        </x14:conditionalFormatting>
        <x14:conditionalFormatting xmlns:xm="http://schemas.microsoft.com/office/excel/2006/main">
          <x14:cfRule type="expression" priority="405" id="{2FAC3811-2309-47D6-B3E6-A8AFA0DF2A6B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F25</xm:sqref>
        </x14:conditionalFormatting>
        <x14:conditionalFormatting xmlns:xm="http://schemas.microsoft.com/office/excel/2006/main">
          <x14:cfRule type="expression" priority="402" id="{3E798A4C-61A0-4E62-8420-B6B63B258043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F26</xm:sqref>
        </x14:conditionalFormatting>
        <x14:conditionalFormatting xmlns:xm="http://schemas.microsoft.com/office/excel/2006/main">
          <x14:cfRule type="expression" priority="399" id="{6E4A7564-17B7-4084-8E56-E265D4AD6852}">
            <xm:f>($D$27=Sheet2!$B$10)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F27</xm:sqref>
        </x14:conditionalFormatting>
        <x14:conditionalFormatting xmlns:xm="http://schemas.microsoft.com/office/excel/2006/main">
          <x14:cfRule type="expression" priority="396" id="{065AF063-D2A1-479B-894B-169970DD05A7}">
            <xm:f>($D$28=Sheet2!$B$10)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F28</xm:sqref>
        </x14:conditionalFormatting>
        <x14:conditionalFormatting xmlns:xm="http://schemas.microsoft.com/office/excel/2006/main">
          <x14:cfRule type="expression" priority="466" id="{90743DB0-62B1-4D7C-8114-58C885570D5C}">
            <xm:f>$D$19=Sheet2!$B$10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414" id="{FE20BE09-8310-4FFB-9BBE-D7E47FDD8A2A}">
            <xm:f>$D$20=Sheet2!$B$10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H20</xm:sqref>
        </x14:conditionalFormatting>
        <x14:conditionalFormatting xmlns:xm="http://schemas.microsoft.com/office/excel/2006/main">
          <x14:cfRule type="expression" priority="413" id="{C8260935-9D11-4E72-8DBF-A9A6FB2995B0}">
            <xm:f>$D$21=Sheet2!$B$10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expression" priority="412" id="{A32ACABA-3290-47D6-BE3A-6B6A767F2691}">
            <xm:f>$D$22=Sheet2!$B$10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expression" priority="411" id="{8E1FB6FC-68AD-4F5A-A9C6-D7109F24DB27}">
            <xm:f>$D$23=Sheet2!$B$10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407" id="{D8B7FE24-27BA-4871-8EBB-5D4F7C390563}">
            <xm:f>$D$24=Sheet2!$B$10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404" id="{1BEA95CA-EE1D-4077-A892-223AF6326270}">
            <xm:f>$D$25=Sheet2!$B$10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expression" priority="401" id="{3C01ED73-D416-4B4E-A6A4-FD855A6E1CAE}">
            <xm:f>$D$26=Sheet2!$B$10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H26</xm:sqref>
        </x14:conditionalFormatting>
        <x14:conditionalFormatting xmlns:xm="http://schemas.microsoft.com/office/excel/2006/main">
          <x14:cfRule type="expression" priority="398" id="{E4DC1B2E-90C6-45CE-B7AD-A496AE5C9F36}">
            <xm:f>$D$27=Sheet2!$B$10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H27</xm:sqref>
        </x14:conditionalFormatting>
        <x14:conditionalFormatting xmlns:xm="http://schemas.microsoft.com/office/excel/2006/main">
          <x14:cfRule type="expression" priority="395" id="{CC152D50-52AB-40F2-84AE-FD63DCEAD3AA}">
            <xm:f>$D$28=Sheet2!$B$10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211" id="{6BE26618-E5BA-4FEF-81A8-0953687388DC}">
            <xm:f>$D$19=Sheet2!$B$10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394" id="{16B189F2-3092-46E1-B9C9-FC90252FE6E0}">
            <xm:f>$M$19=Sheet2!$B$10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M19:P19</xm:sqref>
        </x14:conditionalFormatting>
        <x14:conditionalFormatting xmlns:xm="http://schemas.microsoft.com/office/excel/2006/main">
          <x14:cfRule type="expression" priority="351" id="{A726E234-BD14-471D-A7BF-4AF78FD3CA8F}">
            <xm:f>$M$33=Sheet2!$B$10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M33:P33</xm:sqref>
        </x14:conditionalFormatting>
        <x14:conditionalFormatting xmlns:xm="http://schemas.microsoft.com/office/excel/2006/main">
          <x14:cfRule type="expression" priority="393" id="{FEBEF518-EDEA-4AD2-896B-596CF3D02F44}">
            <xm:f>$M$19=Sheet2!$B$10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expression" priority="350" id="{0491D450-AABF-4C69-B4A3-35A449964789}">
            <xm:f>$M$33=Sheet2!$B$10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expression" priority="120" id="{25B64A5B-CE93-408E-83D6-31E2B0373778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M26:P26</xm:sqref>
        </x14:conditionalFormatting>
        <x14:conditionalFormatting xmlns:xm="http://schemas.microsoft.com/office/excel/2006/main">
          <x14:cfRule type="expression" priority="117" id="{C43663B0-2E67-4D77-8FEF-BF6FE2EC479C}">
            <xm:f>($D$27=Sheet2!$B$10)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M27:P27</xm:sqref>
        </x14:conditionalFormatting>
        <x14:conditionalFormatting xmlns:xm="http://schemas.microsoft.com/office/excel/2006/main">
          <x14:cfRule type="expression" priority="114" id="{9F91DB36-216A-4B93-AA13-E8293DDFD01A}">
            <xm:f>($D$28=Sheet2!$B$10)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M28:P28</xm:sqref>
        </x14:conditionalFormatting>
        <x14:conditionalFormatting xmlns:xm="http://schemas.microsoft.com/office/excel/2006/main">
          <x14:cfRule type="expression" priority="119" id="{71E3B554-F1B6-4636-9ACD-0EA394D159DC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O26</xm:sqref>
        </x14:conditionalFormatting>
        <x14:conditionalFormatting xmlns:xm="http://schemas.microsoft.com/office/excel/2006/main">
          <x14:cfRule type="expression" priority="116" id="{62E57756-C417-40BC-B4F3-6E81682C7FFA}">
            <xm:f>($D$27=Sheet2!$B$10)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O27</xm:sqref>
        </x14:conditionalFormatting>
        <x14:conditionalFormatting xmlns:xm="http://schemas.microsoft.com/office/excel/2006/main">
          <x14:cfRule type="expression" priority="113" id="{F1BE92F1-28A5-4ACD-A7CC-AC3294E33D8F}">
            <xm:f>($D$28=Sheet2!$B$10)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O28</xm:sqref>
        </x14:conditionalFormatting>
        <x14:conditionalFormatting xmlns:xm="http://schemas.microsoft.com/office/excel/2006/main">
          <x14:cfRule type="expression" priority="118" id="{E384D4C2-577B-4D06-BF67-457A1FC5733D}">
            <xm:f>$D$26=Sheet2!$B$10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expression" priority="115" id="{FA62A639-6343-4001-A749-B73E7774A304}">
            <xm:f>$D$27=Sheet2!$B$10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expression" priority="112" id="{15EF4A80-DE61-4572-8495-2AA29ADD59F4}">
            <xm:f>$D$28=Sheet2!$B$10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expression" priority="72" id="{85AD60E8-8B89-41AC-9BE7-19E02D5AC07D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M40:P40</xm:sqref>
        </x14:conditionalFormatting>
        <x14:conditionalFormatting xmlns:xm="http://schemas.microsoft.com/office/excel/2006/main">
          <x14:cfRule type="expression" priority="69" id="{CE768620-0DF9-47EC-BCD8-38DD70896216}">
            <xm:f>($D$27=Sheet2!$B$10)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M41:P41</xm:sqref>
        </x14:conditionalFormatting>
        <x14:conditionalFormatting xmlns:xm="http://schemas.microsoft.com/office/excel/2006/main">
          <x14:cfRule type="expression" priority="66" id="{65D54A80-88D6-4848-9189-E40A03B33FE2}">
            <xm:f>($D$28=Sheet2!$B$10)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M42:P42</xm:sqref>
        </x14:conditionalFormatting>
        <x14:conditionalFormatting xmlns:xm="http://schemas.microsoft.com/office/excel/2006/main">
          <x14:cfRule type="expression" priority="71" id="{7CAA91AE-8ADB-44E6-96EC-82E12040D81B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O40</xm:sqref>
        </x14:conditionalFormatting>
        <x14:conditionalFormatting xmlns:xm="http://schemas.microsoft.com/office/excel/2006/main">
          <x14:cfRule type="expression" priority="68" id="{D59502B3-6199-4FCA-9BB4-6177DF768879}">
            <xm:f>($D$27=Sheet2!$B$10)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O41</xm:sqref>
        </x14:conditionalFormatting>
        <x14:conditionalFormatting xmlns:xm="http://schemas.microsoft.com/office/excel/2006/main">
          <x14:cfRule type="expression" priority="65" id="{072E45D8-525D-4E27-9A0E-8906EBE30F11}">
            <xm:f>($D$28=Sheet2!$B$10)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O42</xm:sqref>
        </x14:conditionalFormatting>
        <x14:conditionalFormatting xmlns:xm="http://schemas.microsoft.com/office/excel/2006/main">
          <x14:cfRule type="expression" priority="70" id="{3DB64319-4FC1-4B45-9B51-EA9CF44504D8}">
            <xm:f>$D$26=Sheet2!$B$10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Q40</xm:sqref>
        </x14:conditionalFormatting>
        <x14:conditionalFormatting xmlns:xm="http://schemas.microsoft.com/office/excel/2006/main">
          <x14:cfRule type="expression" priority="67" id="{497C69CB-5F03-4172-8104-E027B7D7053F}">
            <xm:f>$D$27=Sheet2!$B$10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Q41</xm:sqref>
        </x14:conditionalFormatting>
        <x14:conditionalFormatting xmlns:xm="http://schemas.microsoft.com/office/excel/2006/main">
          <x14:cfRule type="expression" priority="64" id="{A83DC5CA-545A-4B27-950A-E3FBFCFB9244}">
            <xm:f>$D$28=Sheet2!$B$10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Q42</xm:sqref>
        </x14:conditionalFormatting>
        <x14:conditionalFormatting xmlns:xm="http://schemas.microsoft.com/office/excel/2006/main">
          <x14:cfRule type="expression" priority="61" stopIfTrue="1" id="{68F33230-8299-4001-98DD-FA448AB487B2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M20:P20</xm:sqref>
        </x14:conditionalFormatting>
        <x14:conditionalFormatting xmlns:xm="http://schemas.microsoft.com/office/excel/2006/main">
          <x14:cfRule type="expression" priority="62" stopIfTrue="1" id="{0FD5E261-C214-4F0A-AE57-46BA38F350C9}">
            <xm:f>$D$21=Sheet2!$B$10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M21:P21</xm:sqref>
        </x14:conditionalFormatting>
        <x14:conditionalFormatting xmlns:xm="http://schemas.microsoft.com/office/excel/2006/main">
          <x14:cfRule type="expression" priority="59" id="{E8F9BADF-2EF9-4B01-A3DF-1175BB697B40}">
            <xm:f>$D$22=Sheet2!$B$10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M22:P22</xm:sqref>
        </x14:conditionalFormatting>
        <x14:conditionalFormatting xmlns:xm="http://schemas.microsoft.com/office/excel/2006/main">
          <x14:cfRule type="expression" priority="57" id="{457EFE7F-4096-4D62-83DE-05658378E4C5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M23:P23</xm:sqref>
        </x14:conditionalFormatting>
        <x14:conditionalFormatting xmlns:xm="http://schemas.microsoft.com/office/excel/2006/main">
          <x14:cfRule type="expression" priority="51" id="{CED480ED-7207-44C5-98A4-0BDFCF531666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M24:P24</xm:sqref>
        </x14:conditionalFormatting>
        <x14:conditionalFormatting xmlns:xm="http://schemas.microsoft.com/office/excel/2006/main">
          <x14:cfRule type="expression" priority="48" id="{12081FC0-EF2C-402A-B232-F9BFFD2E36E1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M25:P25</xm:sqref>
        </x14:conditionalFormatting>
        <x14:conditionalFormatting xmlns:xm="http://schemas.microsoft.com/office/excel/2006/main">
          <x14:cfRule type="expression" priority="63" id="{7D981E9D-FE2D-49B0-B1C1-C874AAB52A84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O20</xm:sqref>
        </x14:conditionalFormatting>
        <x14:conditionalFormatting xmlns:xm="http://schemas.microsoft.com/office/excel/2006/main">
          <x14:cfRule type="expression" priority="60" id="{E37B8D68-1A56-4FFF-9B44-F8DCBA70BEBE}">
            <xm:f>($D$21=Sheet2!$B$10)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O21</xm:sqref>
        </x14:conditionalFormatting>
        <x14:conditionalFormatting xmlns:xm="http://schemas.microsoft.com/office/excel/2006/main">
          <x14:cfRule type="expression" priority="58" id="{D2909342-335E-4EB9-89D8-70C96DB108EB}">
            <xm:f>($D$22=Sheet2!$B$10)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O22</xm:sqref>
        </x14:conditionalFormatting>
        <x14:conditionalFormatting xmlns:xm="http://schemas.microsoft.com/office/excel/2006/main">
          <x14:cfRule type="expression" priority="56" id="{0188DD2F-78C5-4F62-B541-24E099366916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O23</xm:sqref>
        </x14:conditionalFormatting>
        <x14:conditionalFormatting xmlns:xm="http://schemas.microsoft.com/office/excel/2006/main">
          <x14:cfRule type="expression" priority="50" id="{65B08BA1-B063-4F02-9FF0-538E577AE663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O24</xm:sqref>
        </x14:conditionalFormatting>
        <x14:conditionalFormatting xmlns:xm="http://schemas.microsoft.com/office/excel/2006/main">
          <x14:cfRule type="expression" priority="47" id="{868B94C8-8708-47C7-95BB-FB7BFC925BBF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O25</xm:sqref>
        </x14:conditionalFormatting>
        <x14:conditionalFormatting xmlns:xm="http://schemas.microsoft.com/office/excel/2006/main">
          <x14:cfRule type="expression" priority="55" id="{C19D7FB1-15CE-4513-8A96-5A667EA44CC0}">
            <xm:f>$D$20=Sheet2!$B$10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expression" priority="54" id="{D9D8EE60-A833-46B3-9647-89D41C085736}">
            <xm:f>$D$21=Sheet2!$B$10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expression" priority="53" id="{C836F42E-CB07-4293-A93A-2112880D1AE0}">
            <xm:f>$D$22=Sheet2!$B$10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expression" priority="52" id="{2B1845EB-D6CA-49CC-B2A9-BE030ADBC0C2}">
            <xm:f>$D$23=Sheet2!$B$10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expression" priority="49" id="{CBEB6EA6-6F3E-4B6E-9DA3-7BCCFAFA8B14}">
            <xm:f>$D$24=Sheet2!$B$10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expression" priority="46" id="{6AEE0677-AB41-4ACE-A921-1796C4B5379C}">
            <xm:f>$D$25=Sheet2!$B$10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expression" priority="43" stopIfTrue="1" id="{322ECE33-F514-4042-87AB-0E2B521A48D7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D34:G34</xm:sqref>
        </x14:conditionalFormatting>
        <x14:conditionalFormatting xmlns:xm="http://schemas.microsoft.com/office/excel/2006/main">
          <x14:cfRule type="expression" priority="44" stopIfTrue="1" id="{474274BF-7E7B-4423-B4DD-592876020964}">
            <xm:f>$D$21=Sheet2!$B$10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D35:G35</xm:sqref>
        </x14:conditionalFormatting>
        <x14:conditionalFormatting xmlns:xm="http://schemas.microsoft.com/office/excel/2006/main">
          <x14:cfRule type="expression" priority="41" id="{1215D4C1-B2EB-401E-AF33-3E55F1933895}">
            <xm:f>$D$22=Sheet2!$B$10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D36:G36</xm:sqref>
        </x14:conditionalFormatting>
        <x14:conditionalFormatting xmlns:xm="http://schemas.microsoft.com/office/excel/2006/main">
          <x14:cfRule type="expression" priority="39" id="{D338E897-4592-4C0E-9AE3-97DF269EDE92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D37:G37</xm:sqref>
        </x14:conditionalFormatting>
        <x14:conditionalFormatting xmlns:xm="http://schemas.microsoft.com/office/excel/2006/main">
          <x14:cfRule type="expression" priority="33" id="{325E9FCE-4C5B-491A-B680-0CC7D9C24A31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D38:G38</xm:sqref>
        </x14:conditionalFormatting>
        <x14:conditionalFormatting xmlns:xm="http://schemas.microsoft.com/office/excel/2006/main">
          <x14:cfRule type="expression" priority="30" id="{6F2978DF-3674-4135-873E-7D784CE1BF45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D39:G39</xm:sqref>
        </x14:conditionalFormatting>
        <x14:conditionalFormatting xmlns:xm="http://schemas.microsoft.com/office/excel/2006/main">
          <x14:cfRule type="expression" priority="27" id="{E8F5138D-280A-439C-9A82-77E3987CB7D1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D40:G40</xm:sqref>
        </x14:conditionalFormatting>
        <x14:conditionalFormatting xmlns:xm="http://schemas.microsoft.com/office/excel/2006/main">
          <x14:cfRule type="expression" priority="24" id="{C3AF1B14-1262-4EFD-8857-D6E86109CE30}">
            <xm:f>($D$27=Sheet2!$B$10)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D41:G41</xm:sqref>
        </x14:conditionalFormatting>
        <x14:conditionalFormatting xmlns:xm="http://schemas.microsoft.com/office/excel/2006/main">
          <x14:cfRule type="expression" priority="21" id="{9A2A3FED-98D2-40AF-86B0-646F4FD52551}">
            <xm:f>($D$28=Sheet2!$B$10)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D42:G42</xm:sqref>
        </x14:conditionalFormatting>
        <x14:conditionalFormatting xmlns:xm="http://schemas.microsoft.com/office/excel/2006/main">
          <x14:cfRule type="expression" priority="45" id="{9D1B1E6D-2DD9-4360-BE63-D1B1924DA443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F34</xm:sqref>
        </x14:conditionalFormatting>
        <x14:conditionalFormatting xmlns:xm="http://schemas.microsoft.com/office/excel/2006/main">
          <x14:cfRule type="expression" priority="42" id="{F54C855E-D523-42C7-932F-E1675340C61F}">
            <xm:f>($D$21=Sheet2!$B$10)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F35</xm:sqref>
        </x14:conditionalFormatting>
        <x14:conditionalFormatting xmlns:xm="http://schemas.microsoft.com/office/excel/2006/main">
          <x14:cfRule type="expression" priority="40" id="{142C6329-03F3-46F1-9B4F-4EDCED1BC95E}">
            <xm:f>($D$22=Sheet2!$B$10)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F36</xm:sqref>
        </x14:conditionalFormatting>
        <x14:conditionalFormatting xmlns:xm="http://schemas.microsoft.com/office/excel/2006/main">
          <x14:cfRule type="expression" priority="38" id="{BD24A802-4341-42BC-B93A-818D5803B85D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F37</xm:sqref>
        </x14:conditionalFormatting>
        <x14:conditionalFormatting xmlns:xm="http://schemas.microsoft.com/office/excel/2006/main">
          <x14:cfRule type="expression" priority="32" id="{32378405-1892-4831-BCF7-516BA303C56C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F38</xm:sqref>
        </x14:conditionalFormatting>
        <x14:conditionalFormatting xmlns:xm="http://schemas.microsoft.com/office/excel/2006/main">
          <x14:cfRule type="expression" priority="29" id="{2B40817A-5A26-43F1-B4C7-776E3AA016E5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F39</xm:sqref>
        </x14:conditionalFormatting>
        <x14:conditionalFormatting xmlns:xm="http://schemas.microsoft.com/office/excel/2006/main">
          <x14:cfRule type="expression" priority="26" id="{A8539DA5-5C26-474D-A940-D5C9197E59EB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F40</xm:sqref>
        </x14:conditionalFormatting>
        <x14:conditionalFormatting xmlns:xm="http://schemas.microsoft.com/office/excel/2006/main">
          <x14:cfRule type="expression" priority="23" id="{0F0E3E17-859A-4444-9ED6-16AFAA95FA51}">
            <xm:f>($D$27=Sheet2!$B$10)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F41</xm:sqref>
        </x14:conditionalFormatting>
        <x14:conditionalFormatting xmlns:xm="http://schemas.microsoft.com/office/excel/2006/main">
          <x14:cfRule type="expression" priority="20" id="{52BE9AF0-58D8-4671-BD64-DBEB0AE2987C}">
            <xm:f>($D$28=Sheet2!$B$10)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F42</xm:sqref>
        </x14:conditionalFormatting>
        <x14:conditionalFormatting xmlns:xm="http://schemas.microsoft.com/office/excel/2006/main">
          <x14:cfRule type="expression" priority="37" id="{FDD03F7F-434D-4D6B-9BED-73A682A21C40}">
            <xm:f>$D$20=Sheet2!$B$10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36" id="{63F105EC-3FE7-45BC-9082-354916B89163}">
            <xm:f>$D$21=Sheet2!$B$10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H35</xm:sqref>
        </x14:conditionalFormatting>
        <x14:conditionalFormatting xmlns:xm="http://schemas.microsoft.com/office/excel/2006/main">
          <x14:cfRule type="expression" priority="35" id="{D9BB6B20-63DC-45E5-B02A-4F6AFDE2F852}">
            <xm:f>$D$22=Sheet2!$B$10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H36</xm:sqref>
        </x14:conditionalFormatting>
        <x14:conditionalFormatting xmlns:xm="http://schemas.microsoft.com/office/excel/2006/main">
          <x14:cfRule type="expression" priority="34" id="{737E2F73-6E59-4156-B4EF-109ECA272505}">
            <xm:f>$D$23=Sheet2!$B$10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H37</xm:sqref>
        </x14:conditionalFormatting>
        <x14:conditionalFormatting xmlns:xm="http://schemas.microsoft.com/office/excel/2006/main">
          <x14:cfRule type="expression" priority="31" id="{B6239AF5-65D8-496A-B0AA-478E1C86B229}">
            <xm:f>$D$24=Sheet2!$B$10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28" id="{0D569724-0AD9-437C-9BB4-AEE1F043025A}">
            <xm:f>$D$25=Sheet2!$B$10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25" id="{FE8B22A2-232A-4BFD-80BD-27355865E0A4}">
            <xm:f>$D$26=Sheet2!$B$10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H40</xm:sqref>
        </x14:conditionalFormatting>
        <x14:conditionalFormatting xmlns:xm="http://schemas.microsoft.com/office/excel/2006/main">
          <x14:cfRule type="expression" priority="22" id="{77B54FDD-2AD1-4B59-A8B5-D34C37F4CB66}">
            <xm:f>$D$27=Sheet2!$B$10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H41</xm:sqref>
        </x14:conditionalFormatting>
        <x14:conditionalFormatting xmlns:xm="http://schemas.microsoft.com/office/excel/2006/main">
          <x14:cfRule type="expression" priority="19" id="{C01BA7E5-8162-449E-8258-269E87212350}">
            <xm:f>$D$28=Sheet2!$B$10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H42</xm:sqref>
        </x14:conditionalFormatting>
        <x14:conditionalFormatting xmlns:xm="http://schemas.microsoft.com/office/excel/2006/main">
          <x14:cfRule type="expression" priority="16" stopIfTrue="1" id="{E15C3A0C-6581-42D3-A681-BF03772EC959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M34:P34</xm:sqref>
        </x14:conditionalFormatting>
        <x14:conditionalFormatting xmlns:xm="http://schemas.microsoft.com/office/excel/2006/main">
          <x14:cfRule type="expression" priority="17" stopIfTrue="1" id="{1315B74A-1796-47F6-9B6B-055290576B7D}">
            <xm:f>$D$21=Sheet2!$B$10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M35:P35</xm:sqref>
        </x14:conditionalFormatting>
        <x14:conditionalFormatting xmlns:xm="http://schemas.microsoft.com/office/excel/2006/main">
          <x14:cfRule type="expression" priority="14" id="{6ECD9DBC-C47B-4068-8C50-6AF2711FF13D}">
            <xm:f>$D$22=Sheet2!$B$10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M36:P36</xm:sqref>
        </x14:conditionalFormatting>
        <x14:conditionalFormatting xmlns:xm="http://schemas.microsoft.com/office/excel/2006/main">
          <x14:cfRule type="expression" priority="12" id="{A41A0693-9856-4E73-9D5D-D32827635401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M37:P37</xm:sqref>
        </x14:conditionalFormatting>
        <x14:conditionalFormatting xmlns:xm="http://schemas.microsoft.com/office/excel/2006/main">
          <x14:cfRule type="expression" priority="6" id="{58AFD292-03F6-4086-A189-FD872F62AB04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M38:P38</xm:sqref>
        </x14:conditionalFormatting>
        <x14:conditionalFormatting xmlns:xm="http://schemas.microsoft.com/office/excel/2006/main">
          <x14:cfRule type="expression" priority="3" id="{A75BE359-7730-4B1B-8A1F-B0A37D2185D6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M39:P39</xm:sqref>
        </x14:conditionalFormatting>
        <x14:conditionalFormatting xmlns:xm="http://schemas.microsoft.com/office/excel/2006/main">
          <x14:cfRule type="expression" priority="18" id="{0EF116A8-A6FB-4007-ACED-E9EB69F10336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O34</xm:sqref>
        </x14:conditionalFormatting>
        <x14:conditionalFormatting xmlns:xm="http://schemas.microsoft.com/office/excel/2006/main">
          <x14:cfRule type="expression" priority="15" id="{EADE402B-4F1B-4377-9FC8-BB8BC690D822}">
            <xm:f>($D$21=Sheet2!$B$10)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O35</xm:sqref>
        </x14:conditionalFormatting>
        <x14:conditionalFormatting xmlns:xm="http://schemas.microsoft.com/office/excel/2006/main">
          <x14:cfRule type="expression" priority="13" id="{457D8076-4367-4D05-8E2C-D680FA769CE9}">
            <xm:f>($D$22=Sheet2!$B$10)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O36</xm:sqref>
        </x14:conditionalFormatting>
        <x14:conditionalFormatting xmlns:xm="http://schemas.microsoft.com/office/excel/2006/main">
          <x14:cfRule type="expression" priority="11" id="{B9DC66F6-6CA1-448F-AF60-A8B26506BC4B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O37</xm:sqref>
        </x14:conditionalFormatting>
        <x14:conditionalFormatting xmlns:xm="http://schemas.microsoft.com/office/excel/2006/main">
          <x14:cfRule type="expression" priority="5" id="{4E4FEEED-D460-457E-955E-DF829E01C796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O38</xm:sqref>
        </x14:conditionalFormatting>
        <x14:conditionalFormatting xmlns:xm="http://schemas.microsoft.com/office/excel/2006/main">
          <x14:cfRule type="expression" priority="2" id="{FB636170-CCEA-4F22-A16A-72A29DEEEB63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O39</xm:sqref>
        </x14:conditionalFormatting>
        <x14:conditionalFormatting xmlns:xm="http://schemas.microsoft.com/office/excel/2006/main">
          <x14:cfRule type="expression" priority="10" id="{382B0935-A615-4B59-9E9E-2F01007299DE}">
            <xm:f>$D$20=Sheet2!$B$10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expression" priority="9" id="{36AFE00D-D084-44E7-9E0A-3F5F1A144572}">
            <xm:f>$D$21=Sheet2!$B$10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expression" priority="8" id="{08C22A43-1325-42B2-A984-9F471908EE89}">
            <xm:f>$D$22=Sheet2!$B$10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expression" priority="7" id="{64D39A5D-C252-4F9C-913F-D86787D22DA2}">
            <xm:f>$D$23=Sheet2!$B$10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Q37</xm:sqref>
        </x14:conditionalFormatting>
        <x14:conditionalFormatting xmlns:xm="http://schemas.microsoft.com/office/excel/2006/main">
          <x14:cfRule type="expression" priority="4" id="{6BE88B88-4C96-4BF9-833B-9C52B439C570}">
            <xm:f>$D$24=Sheet2!$B$10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Q38</xm:sqref>
        </x14:conditionalFormatting>
        <x14:conditionalFormatting xmlns:xm="http://schemas.microsoft.com/office/excel/2006/main">
          <x14:cfRule type="expression" priority="1" id="{AC4FAD81-371B-4C18-9564-0A491CF34E3F}">
            <xm:f>$D$25=Sheet2!$B$10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Sheet2!$B$1:$B$10</xm:f>
          </x14:formula1>
          <xm:sqref>E39 D20:D28 E25 E42 M20:M28 E28 N42 M33:N33 N28 N25 D34:D42 M34:M42 N39</xm:sqref>
        </x14:dataValidation>
        <x14:dataValidation type="list" showInputMessage="1" showErrorMessage="1" xr:uid="{00000000-0002-0000-0000-000007000000}">
          <x14:formula1>
            <xm:f>Sheet2!$B$1:$B$10</xm:f>
          </x14:formula1>
          <xm:sqref>D19:E19 M19:N19 D33:E33</xm:sqref>
        </x14:dataValidation>
        <x14:dataValidation type="list" allowBlank="1" showInputMessage="1" showErrorMessage="1" xr:uid="{00000000-0002-0000-0000-000008000000}">
          <x14:formula1>
            <xm:f>Sheet2!$A$1:$A$6</xm:f>
          </x14:formula1>
          <xm:sqref>C5:F5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1"/>
  <sheetViews>
    <sheetView rightToLeft="1" workbookViewId="0">
      <selection sqref="A1:A6"/>
    </sheetView>
  </sheetViews>
  <sheetFormatPr defaultRowHeight="14.4" x14ac:dyDescent="0.3"/>
  <cols>
    <col min="1" max="1" width="15.88671875" customWidth="1"/>
    <col min="8" max="8" width="7.109375" customWidth="1"/>
    <col min="9" max="9" width="12.6640625" customWidth="1"/>
    <col min="10" max="10" width="14.109375" customWidth="1"/>
    <col min="11" max="11" width="14" customWidth="1"/>
    <col min="12" max="12" width="15.5546875" customWidth="1"/>
  </cols>
  <sheetData>
    <row r="1" spans="1:12" x14ac:dyDescent="0.3">
      <c r="A1" t="s">
        <v>63</v>
      </c>
      <c r="B1" s="5"/>
      <c r="C1" s="5"/>
    </row>
    <row r="2" spans="1:12" x14ac:dyDescent="0.3">
      <c r="A2" t="s">
        <v>57</v>
      </c>
      <c r="B2" s="5">
        <v>1</v>
      </c>
      <c r="C2" s="5">
        <v>1</v>
      </c>
    </row>
    <row r="3" spans="1:12" x14ac:dyDescent="0.3">
      <c r="A3" s="5" t="s">
        <v>34</v>
      </c>
      <c r="B3" s="5">
        <v>2</v>
      </c>
      <c r="C3" s="5">
        <v>2</v>
      </c>
      <c r="I3" s="30">
        <f>Sheet1!B19</f>
        <v>45325</v>
      </c>
      <c r="J3" s="30">
        <f>Sheet1!K19</f>
        <v>45332</v>
      </c>
      <c r="K3" s="30">
        <f>Sheet1!B33</f>
        <v>45339</v>
      </c>
      <c r="L3" s="30">
        <f>Sheet1!K33</f>
        <v>45346</v>
      </c>
    </row>
    <row r="4" spans="1:12" x14ac:dyDescent="0.3">
      <c r="A4" s="5" t="s">
        <v>35</v>
      </c>
      <c r="B4" s="5">
        <v>3</v>
      </c>
      <c r="C4" s="5">
        <v>3</v>
      </c>
      <c r="I4" s="30">
        <f>Sheet1!B20</f>
        <v>45326</v>
      </c>
      <c r="J4" s="30">
        <f>Sheet1!K20</f>
        <v>45333</v>
      </c>
      <c r="K4" s="30">
        <f>Sheet1!B34</f>
        <v>45340</v>
      </c>
      <c r="L4" s="30">
        <f>Sheet1!K34</f>
        <v>45347</v>
      </c>
    </row>
    <row r="5" spans="1:12" x14ac:dyDescent="0.3">
      <c r="A5" s="5" t="s">
        <v>36</v>
      </c>
      <c r="B5" s="5">
        <v>4</v>
      </c>
      <c r="C5" s="5">
        <v>4</v>
      </c>
      <c r="I5" s="30">
        <f>Sheet1!B21</f>
        <v>45327</v>
      </c>
      <c r="J5" s="30">
        <f>Sheet1!K21</f>
        <v>45334</v>
      </c>
      <c r="K5" s="30">
        <f>Sheet1!B35</f>
        <v>45341</v>
      </c>
      <c r="L5" s="30">
        <f>Sheet1!K35</f>
        <v>45348</v>
      </c>
    </row>
    <row r="6" spans="1:12" x14ac:dyDescent="0.3">
      <c r="A6" s="5" t="s">
        <v>37</v>
      </c>
      <c r="B6" s="5">
        <v>5</v>
      </c>
      <c r="C6" s="5">
        <v>5</v>
      </c>
      <c r="I6" s="30">
        <f>Sheet1!B22</f>
        <v>45328</v>
      </c>
      <c r="J6" s="30">
        <f>Sheet1!K22</f>
        <v>45335</v>
      </c>
      <c r="K6" s="30">
        <f>Sheet1!B36</f>
        <v>45342</v>
      </c>
      <c r="L6" s="30">
        <f>Sheet1!K36</f>
        <v>45349</v>
      </c>
    </row>
    <row r="7" spans="1:12" x14ac:dyDescent="0.3">
      <c r="A7" s="5"/>
      <c r="B7" s="5">
        <v>6</v>
      </c>
      <c r="C7" s="5">
        <v>6</v>
      </c>
      <c r="I7" s="30">
        <f>Sheet1!B23</f>
        <v>45329</v>
      </c>
      <c r="J7" s="30">
        <f>Sheet1!K23</f>
        <v>45336</v>
      </c>
      <c r="K7" s="30">
        <f>Sheet1!B37</f>
        <v>45343</v>
      </c>
      <c r="L7" s="30">
        <f>Sheet1!K37</f>
        <v>45350</v>
      </c>
    </row>
    <row r="8" spans="1:12" x14ac:dyDescent="0.3">
      <c r="A8" s="5"/>
      <c r="B8" s="5">
        <v>7</v>
      </c>
      <c r="C8" s="5">
        <v>7</v>
      </c>
      <c r="I8" s="30">
        <f>Sheet1!B24</f>
        <v>45330</v>
      </c>
      <c r="J8" s="30">
        <f>Sheet1!K24</f>
        <v>45337</v>
      </c>
      <c r="K8" s="30">
        <f>Sheet1!B38</f>
        <v>45344</v>
      </c>
      <c r="L8" s="30">
        <f>Sheet1!K38</f>
        <v>45351</v>
      </c>
    </row>
    <row r="9" spans="1:12" x14ac:dyDescent="0.3">
      <c r="A9" s="5"/>
      <c r="B9" s="5">
        <v>8</v>
      </c>
      <c r="C9" s="5">
        <v>8</v>
      </c>
      <c r="I9" s="30"/>
    </row>
    <row r="10" spans="1:12" x14ac:dyDescent="0.3">
      <c r="A10" s="5"/>
      <c r="B10" s="5" t="s">
        <v>40</v>
      </c>
      <c r="C10" s="5">
        <v>9</v>
      </c>
    </row>
    <row r="11" spans="1:12" x14ac:dyDescent="0.3">
      <c r="A11" s="5"/>
      <c r="B11" s="5"/>
      <c r="C11" s="5"/>
    </row>
  </sheetData>
  <conditionalFormatting sqref="G17">
    <cfRule type="expression" priority="31">
      <formula>$D$17=$B$10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6E0D1DF-330B-487A-B07E-2B3ADA6F9555}">
            <xm:f>Sheet1!$D$35=$B$10</xm:f>
            <x14:dxf/>
          </x14:cfRule>
          <xm:sqref>H32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409"/>
  <sheetViews>
    <sheetView rightToLeft="1" workbookViewId="0">
      <selection activeCell="B1" sqref="B1"/>
    </sheetView>
  </sheetViews>
  <sheetFormatPr defaultRowHeight="14.4" x14ac:dyDescent="0.3"/>
  <cols>
    <col min="2" max="2" width="42" customWidth="1"/>
  </cols>
  <sheetData>
    <row r="1" spans="1:1" x14ac:dyDescent="0.3">
      <c r="A1">
        <v>1000</v>
      </c>
    </row>
    <row r="2" spans="1:1" x14ac:dyDescent="0.3">
      <c r="A2">
        <v>2000</v>
      </c>
    </row>
    <row r="3" spans="1:1" x14ac:dyDescent="0.3">
      <c r="A3">
        <v>3000</v>
      </c>
    </row>
    <row r="4" spans="1:1" x14ac:dyDescent="0.3">
      <c r="A4">
        <v>4000</v>
      </c>
    </row>
    <row r="5" spans="1:1" x14ac:dyDescent="0.3">
      <c r="A5">
        <v>5000</v>
      </c>
    </row>
    <row r="6" spans="1:1" x14ac:dyDescent="0.3">
      <c r="A6">
        <v>6000</v>
      </c>
    </row>
    <row r="7" spans="1:1" x14ac:dyDescent="0.3">
      <c r="A7">
        <v>7000</v>
      </c>
    </row>
    <row r="8" spans="1:1" x14ac:dyDescent="0.3">
      <c r="A8">
        <v>8000</v>
      </c>
    </row>
    <row r="9" spans="1:1" x14ac:dyDescent="0.3">
      <c r="A9">
        <v>9000</v>
      </c>
    </row>
    <row r="10" spans="1:1" x14ac:dyDescent="0.3">
      <c r="A10">
        <v>10000</v>
      </c>
    </row>
    <row r="11" spans="1:1" x14ac:dyDescent="0.3">
      <c r="A11">
        <v>11000</v>
      </c>
    </row>
    <row r="12" spans="1:1" x14ac:dyDescent="0.3">
      <c r="A12">
        <v>12000</v>
      </c>
    </row>
    <row r="13" spans="1:1" x14ac:dyDescent="0.3">
      <c r="A13">
        <v>13000</v>
      </c>
    </row>
    <row r="14" spans="1:1" x14ac:dyDescent="0.3">
      <c r="A14">
        <v>14000</v>
      </c>
    </row>
    <row r="15" spans="1:1" x14ac:dyDescent="0.3">
      <c r="A15">
        <v>15000</v>
      </c>
    </row>
    <row r="16" spans="1:1" x14ac:dyDescent="0.3">
      <c r="A16">
        <v>16000</v>
      </c>
    </row>
    <row r="17" spans="1:1" x14ac:dyDescent="0.3">
      <c r="A17">
        <v>17000</v>
      </c>
    </row>
    <row r="18" spans="1:1" x14ac:dyDescent="0.3">
      <c r="A18">
        <v>18000</v>
      </c>
    </row>
    <row r="19" spans="1:1" x14ac:dyDescent="0.3">
      <c r="A19">
        <v>19000</v>
      </c>
    </row>
    <row r="20" spans="1:1" x14ac:dyDescent="0.3">
      <c r="A20">
        <v>20000</v>
      </c>
    </row>
    <row r="21" spans="1:1" x14ac:dyDescent="0.3">
      <c r="A21">
        <v>21000</v>
      </c>
    </row>
    <row r="22" spans="1:1" x14ac:dyDescent="0.3">
      <c r="A22">
        <v>22000</v>
      </c>
    </row>
    <row r="23" spans="1:1" x14ac:dyDescent="0.3">
      <c r="A23">
        <v>23000</v>
      </c>
    </row>
    <row r="24" spans="1:1" x14ac:dyDescent="0.3">
      <c r="A24">
        <v>24000</v>
      </c>
    </row>
    <row r="25" spans="1:1" x14ac:dyDescent="0.3">
      <c r="A25">
        <v>25000</v>
      </c>
    </row>
    <row r="26" spans="1:1" x14ac:dyDescent="0.3">
      <c r="A26">
        <v>26000</v>
      </c>
    </row>
    <row r="27" spans="1:1" x14ac:dyDescent="0.3">
      <c r="A27">
        <v>27000</v>
      </c>
    </row>
    <row r="28" spans="1:1" x14ac:dyDescent="0.3">
      <c r="A28">
        <v>28000</v>
      </c>
    </row>
    <row r="29" spans="1:1" x14ac:dyDescent="0.3">
      <c r="A29">
        <v>29000</v>
      </c>
    </row>
    <row r="30" spans="1:1" x14ac:dyDescent="0.3">
      <c r="A30">
        <v>30000</v>
      </c>
    </row>
    <row r="31" spans="1:1" x14ac:dyDescent="0.3">
      <c r="A31">
        <v>31000</v>
      </c>
    </row>
    <row r="32" spans="1:1" x14ac:dyDescent="0.3">
      <c r="A32">
        <v>32000</v>
      </c>
    </row>
    <row r="33" spans="1:1" x14ac:dyDescent="0.3">
      <c r="A33">
        <v>33000</v>
      </c>
    </row>
    <row r="34" spans="1:1" x14ac:dyDescent="0.3">
      <c r="A34">
        <v>34000</v>
      </c>
    </row>
    <row r="35" spans="1:1" x14ac:dyDescent="0.3">
      <c r="A35">
        <v>35000</v>
      </c>
    </row>
    <row r="36" spans="1:1" x14ac:dyDescent="0.3">
      <c r="A36">
        <v>36000</v>
      </c>
    </row>
    <row r="37" spans="1:1" x14ac:dyDescent="0.3">
      <c r="A37">
        <v>37000</v>
      </c>
    </row>
    <row r="38" spans="1:1" x14ac:dyDescent="0.3">
      <c r="A38">
        <v>38000</v>
      </c>
    </row>
    <row r="39" spans="1:1" x14ac:dyDescent="0.3">
      <c r="A39">
        <v>39000</v>
      </c>
    </row>
    <row r="40" spans="1:1" x14ac:dyDescent="0.3">
      <c r="A40">
        <v>40000</v>
      </c>
    </row>
    <row r="41" spans="1:1" x14ac:dyDescent="0.3">
      <c r="A41">
        <v>41000</v>
      </c>
    </row>
    <row r="42" spans="1:1" x14ac:dyDescent="0.3">
      <c r="A42">
        <v>42000</v>
      </c>
    </row>
    <row r="43" spans="1:1" x14ac:dyDescent="0.3">
      <c r="A43">
        <v>43000</v>
      </c>
    </row>
    <row r="44" spans="1:1" x14ac:dyDescent="0.3">
      <c r="A44">
        <v>44000</v>
      </c>
    </row>
    <row r="45" spans="1:1" x14ac:dyDescent="0.3">
      <c r="A45">
        <v>45000</v>
      </c>
    </row>
    <row r="46" spans="1:1" x14ac:dyDescent="0.3">
      <c r="A46">
        <v>46000</v>
      </c>
    </row>
    <row r="47" spans="1:1" x14ac:dyDescent="0.3">
      <c r="A47">
        <v>47000</v>
      </c>
    </row>
    <row r="48" spans="1:1" x14ac:dyDescent="0.3">
      <c r="A48">
        <v>48000</v>
      </c>
    </row>
    <row r="49" spans="1:1" x14ac:dyDescent="0.3">
      <c r="A49">
        <v>49000</v>
      </c>
    </row>
    <row r="50" spans="1:1" x14ac:dyDescent="0.3">
      <c r="A50">
        <v>50000</v>
      </c>
    </row>
    <row r="51" spans="1:1" x14ac:dyDescent="0.3">
      <c r="A51">
        <v>51000</v>
      </c>
    </row>
    <row r="52" spans="1:1" x14ac:dyDescent="0.3">
      <c r="A52">
        <v>52000</v>
      </c>
    </row>
    <row r="53" spans="1:1" x14ac:dyDescent="0.3">
      <c r="A53">
        <v>53000</v>
      </c>
    </row>
    <row r="54" spans="1:1" x14ac:dyDescent="0.3">
      <c r="A54">
        <v>54000</v>
      </c>
    </row>
    <row r="55" spans="1:1" x14ac:dyDescent="0.3">
      <c r="A55">
        <v>55000</v>
      </c>
    </row>
    <row r="56" spans="1:1" x14ac:dyDescent="0.3">
      <c r="A56">
        <v>56000</v>
      </c>
    </row>
    <row r="57" spans="1:1" x14ac:dyDescent="0.3">
      <c r="A57">
        <v>57000</v>
      </c>
    </row>
    <row r="58" spans="1:1" x14ac:dyDescent="0.3">
      <c r="A58">
        <v>58000</v>
      </c>
    </row>
    <row r="59" spans="1:1" x14ac:dyDescent="0.3">
      <c r="A59">
        <v>59000</v>
      </c>
    </row>
    <row r="60" spans="1:1" x14ac:dyDescent="0.3">
      <c r="A60">
        <v>60000</v>
      </c>
    </row>
    <row r="61" spans="1:1" x14ac:dyDescent="0.3">
      <c r="A61">
        <v>61000</v>
      </c>
    </row>
    <row r="62" spans="1:1" x14ac:dyDescent="0.3">
      <c r="A62">
        <v>62000</v>
      </c>
    </row>
    <row r="63" spans="1:1" x14ac:dyDescent="0.3">
      <c r="A63">
        <v>63000</v>
      </c>
    </row>
    <row r="64" spans="1:1" x14ac:dyDescent="0.3">
      <c r="A64">
        <v>64000</v>
      </c>
    </row>
    <row r="65" spans="1:1" x14ac:dyDescent="0.3">
      <c r="A65">
        <v>65000</v>
      </c>
    </row>
    <row r="66" spans="1:1" x14ac:dyDescent="0.3">
      <c r="A66">
        <v>66000</v>
      </c>
    </row>
    <row r="67" spans="1:1" x14ac:dyDescent="0.3">
      <c r="A67">
        <v>67000</v>
      </c>
    </row>
    <row r="68" spans="1:1" x14ac:dyDescent="0.3">
      <c r="A68">
        <v>68000</v>
      </c>
    </row>
    <row r="69" spans="1:1" x14ac:dyDescent="0.3">
      <c r="A69">
        <v>69000</v>
      </c>
    </row>
    <row r="70" spans="1:1" x14ac:dyDescent="0.3">
      <c r="A70">
        <v>70000</v>
      </c>
    </row>
    <row r="71" spans="1:1" x14ac:dyDescent="0.3">
      <c r="A71">
        <v>71000</v>
      </c>
    </row>
    <row r="72" spans="1:1" x14ac:dyDescent="0.3">
      <c r="A72">
        <v>72000</v>
      </c>
    </row>
    <row r="73" spans="1:1" x14ac:dyDescent="0.3">
      <c r="A73">
        <v>73000</v>
      </c>
    </row>
    <row r="74" spans="1:1" x14ac:dyDescent="0.3">
      <c r="A74">
        <v>74000</v>
      </c>
    </row>
    <row r="75" spans="1:1" x14ac:dyDescent="0.3">
      <c r="A75">
        <v>75000</v>
      </c>
    </row>
    <row r="76" spans="1:1" x14ac:dyDescent="0.3">
      <c r="A76">
        <v>76000</v>
      </c>
    </row>
    <row r="77" spans="1:1" x14ac:dyDescent="0.3">
      <c r="A77">
        <v>77000</v>
      </c>
    </row>
    <row r="78" spans="1:1" x14ac:dyDescent="0.3">
      <c r="A78">
        <v>78000</v>
      </c>
    </row>
    <row r="79" spans="1:1" x14ac:dyDescent="0.3">
      <c r="A79">
        <v>79000</v>
      </c>
    </row>
    <row r="80" spans="1:1" x14ac:dyDescent="0.3">
      <c r="A80">
        <v>80000</v>
      </c>
    </row>
    <row r="81" spans="1:1" x14ac:dyDescent="0.3">
      <c r="A81">
        <v>81000</v>
      </c>
    </row>
    <row r="82" spans="1:1" x14ac:dyDescent="0.3">
      <c r="A82">
        <v>82000</v>
      </c>
    </row>
    <row r="83" spans="1:1" x14ac:dyDescent="0.3">
      <c r="A83">
        <v>83000</v>
      </c>
    </row>
    <row r="84" spans="1:1" x14ac:dyDescent="0.3">
      <c r="A84">
        <v>84000</v>
      </c>
    </row>
    <row r="85" spans="1:1" x14ac:dyDescent="0.3">
      <c r="A85">
        <v>85000</v>
      </c>
    </row>
    <row r="86" spans="1:1" x14ac:dyDescent="0.3">
      <c r="A86">
        <v>86000</v>
      </c>
    </row>
    <row r="87" spans="1:1" x14ac:dyDescent="0.3">
      <c r="A87">
        <v>87000</v>
      </c>
    </row>
    <row r="88" spans="1:1" x14ac:dyDescent="0.3">
      <c r="A88">
        <v>88000</v>
      </c>
    </row>
    <row r="89" spans="1:1" x14ac:dyDescent="0.3">
      <c r="A89">
        <v>89000</v>
      </c>
    </row>
    <row r="90" spans="1:1" x14ac:dyDescent="0.3">
      <c r="A90">
        <v>90000</v>
      </c>
    </row>
    <row r="91" spans="1:1" x14ac:dyDescent="0.3">
      <c r="A91">
        <v>91000</v>
      </c>
    </row>
    <row r="92" spans="1:1" x14ac:dyDescent="0.3">
      <c r="A92">
        <v>92000</v>
      </c>
    </row>
    <row r="93" spans="1:1" x14ac:dyDescent="0.3">
      <c r="A93">
        <v>93000</v>
      </c>
    </row>
    <row r="94" spans="1:1" x14ac:dyDescent="0.3">
      <c r="A94">
        <v>94000</v>
      </c>
    </row>
    <row r="95" spans="1:1" x14ac:dyDescent="0.3">
      <c r="A95">
        <v>95000</v>
      </c>
    </row>
    <row r="96" spans="1:1" x14ac:dyDescent="0.3">
      <c r="A96">
        <v>96000</v>
      </c>
    </row>
    <row r="97" spans="1:1" x14ac:dyDescent="0.3">
      <c r="A97">
        <v>97000</v>
      </c>
    </row>
    <row r="98" spans="1:1" x14ac:dyDescent="0.3">
      <c r="A98">
        <v>98000</v>
      </c>
    </row>
    <row r="99" spans="1:1" x14ac:dyDescent="0.3">
      <c r="A99">
        <v>99000</v>
      </c>
    </row>
    <row r="100" spans="1:1" x14ac:dyDescent="0.3">
      <c r="A100">
        <v>100000</v>
      </c>
    </row>
    <row r="101" spans="1:1" x14ac:dyDescent="0.3">
      <c r="A101">
        <v>101000</v>
      </c>
    </row>
    <row r="102" spans="1:1" x14ac:dyDescent="0.3">
      <c r="A102">
        <v>102000</v>
      </c>
    </row>
    <row r="103" spans="1:1" x14ac:dyDescent="0.3">
      <c r="A103">
        <v>103000</v>
      </c>
    </row>
    <row r="104" spans="1:1" x14ac:dyDescent="0.3">
      <c r="A104">
        <v>104000</v>
      </c>
    </row>
    <row r="105" spans="1:1" x14ac:dyDescent="0.3">
      <c r="A105">
        <v>105000</v>
      </c>
    </row>
    <row r="106" spans="1:1" x14ac:dyDescent="0.3">
      <c r="A106">
        <v>106000</v>
      </c>
    </row>
    <row r="107" spans="1:1" x14ac:dyDescent="0.3">
      <c r="A107">
        <v>107000</v>
      </c>
    </row>
    <row r="108" spans="1:1" x14ac:dyDescent="0.3">
      <c r="A108">
        <v>108000</v>
      </c>
    </row>
    <row r="109" spans="1:1" x14ac:dyDescent="0.3">
      <c r="A109">
        <v>109000</v>
      </c>
    </row>
    <row r="110" spans="1:1" x14ac:dyDescent="0.3">
      <c r="A110">
        <v>110000</v>
      </c>
    </row>
    <row r="111" spans="1:1" x14ac:dyDescent="0.3">
      <c r="A111">
        <v>111000</v>
      </c>
    </row>
    <row r="112" spans="1:1" x14ac:dyDescent="0.3">
      <c r="A112">
        <v>112000</v>
      </c>
    </row>
    <row r="113" spans="1:1" x14ac:dyDescent="0.3">
      <c r="A113">
        <v>113000</v>
      </c>
    </row>
    <row r="114" spans="1:1" x14ac:dyDescent="0.3">
      <c r="A114">
        <v>114000</v>
      </c>
    </row>
    <row r="115" spans="1:1" x14ac:dyDescent="0.3">
      <c r="A115">
        <v>115000</v>
      </c>
    </row>
    <row r="116" spans="1:1" x14ac:dyDescent="0.3">
      <c r="A116">
        <v>116000</v>
      </c>
    </row>
    <row r="117" spans="1:1" x14ac:dyDescent="0.3">
      <c r="A117">
        <v>117000</v>
      </c>
    </row>
    <row r="118" spans="1:1" x14ac:dyDescent="0.3">
      <c r="A118">
        <v>118000</v>
      </c>
    </row>
    <row r="119" spans="1:1" x14ac:dyDescent="0.3">
      <c r="A119">
        <v>119000</v>
      </c>
    </row>
    <row r="120" spans="1:1" x14ac:dyDescent="0.3">
      <c r="A120">
        <v>120000</v>
      </c>
    </row>
    <row r="121" spans="1:1" x14ac:dyDescent="0.3">
      <c r="A121">
        <v>121000</v>
      </c>
    </row>
    <row r="122" spans="1:1" x14ac:dyDescent="0.3">
      <c r="A122">
        <v>122000</v>
      </c>
    </row>
    <row r="123" spans="1:1" x14ac:dyDescent="0.3">
      <c r="A123">
        <v>123000</v>
      </c>
    </row>
    <row r="124" spans="1:1" x14ac:dyDescent="0.3">
      <c r="A124">
        <v>124000</v>
      </c>
    </row>
    <row r="125" spans="1:1" x14ac:dyDescent="0.3">
      <c r="A125">
        <v>125000</v>
      </c>
    </row>
    <row r="126" spans="1:1" x14ac:dyDescent="0.3">
      <c r="A126">
        <v>126000</v>
      </c>
    </row>
    <row r="127" spans="1:1" x14ac:dyDescent="0.3">
      <c r="A127">
        <v>127000</v>
      </c>
    </row>
    <row r="128" spans="1:1" x14ac:dyDescent="0.3">
      <c r="A128">
        <v>128000</v>
      </c>
    </row>
    <row r="129" spans="1:1" x14ac:dyDescent="0.3">
      <c r="A129">
        <v>129000</v>
      </c>
    </row>
    <row r="130" spans="1:1" x14ac:dyDescent="0.3">
      <c r="A130">
        <v>130000</v>
      </c>
    </row>
    <row r="131" spans="1:1" x14ac:dyDescent="0.3">
      <c r="A131">
        <v>131000</v>
      </c>
    </row>
    <row r="132" spans="1:1" x14ac:dyDescent="0.3">
      <c r="A132">
        <v>132000</v>
      </c>
    </row>
    <row r="133" spans="1:1" x14ac:dyDescent="0.3">
      <c r="A133">
        <v>133000</v>
      </c>
    </row>
    <row r="134" spans="1:1" x14ac:dyDescent="0.3">
      <c r="A134">
        <v>134000</v>
      </c>
    </row>
    <row r="135" spans="1:1" x14ac:dyDescent="0.3">
      <c r="A135">
        <v>135000</v>
      </c>
    </row>
    <row r="136" spans="1:1" x14ac:dyDescent="0.3">
      <c r="A136">
        <v>136000</v>
      </c>
    </row>
    <row r="137" spans="1:1" x14ac:dyDescent="0.3">
      <c r="A137">
        <v>137000</v>
      </c>
    </row>
    <row r="138" spans="1:1" x14ac:dyDescent="0.3">
      <c r="A138">
        <v>138000</v>
      </c>
    </row>
    <row r="139" spans="1:1" x14ac:dyDescent="0.3">
      <c r="A139">
        <v>139000</v>
      </c>
    </row>
    <row r="140" spans="1:1" x14ac:dyDescent="0.3">
      <c r="A140">
        <v>140000</v>
      </c>
    </row>
    <row r="141" spans="1:1" x14ac:dyDescent="0.3">
      <c r="A141">
        <v>141000</v>
      </c>
    </row>
    <row r="142" spans="1:1" x14ac:dyDescent="0.3">
      <c r="A142">
        <v>142000</v>
      </c>
    </row>
    <row r="143" spans="1:1" x14ac:dyDescent="0.3">
      <c r="A143">
        <v>143000</v>
      </c>
    </row>
    <row r="144" spans="1:1" x14ac:dyDescent="0.3">
      <c r="A144">
        <v>144000</v>
      </c>
    </row>
    <row r="145" spans="1:1" x14ac:dyDescent="0.3">
      <c r="A145">
        <v>145000</v>
      </c>
    </row>
    <row r="146" spans="1:1" x14ac:dyDescent="0.3">
      <c r="A146">
        <v>146000</v>
      </c>
    </row>
    <row r="147" spans="1:1" x14ac:dyDescent="0.3">
      <c r="A147">
        <v>147000</v>
      </c>
    </row>
    <row r="148" spans="1:1" x14ac:dyDescent="0.3">
      <c r="A148">
        <v>148000</v>
      </c>
    </row>
    <row r="149" spans="1:1" x14ac:dyDescent="0.3">
      <c r="A149">
        <v>149000</v>
      </c>
    </row>
    <row r="150" spans="1:1" x14ac:dyDescent="0.3">
      <c r="A150">
        <v>150000</v>
      </c>
    </row>
    <row r="151" spans="1:1" x14ac:dyDescent="0.3">
      <c r="A151">
        <v>151000</v>
      </c>
    </row>
    <row r="152" spans="1:1" x14ac:dyDescent="0.3">
      <c r="A152">
        <v>152000</v>
      </c>
    </row>
    <row r="153" spans="1:1" x14ac:dyDescent="0.3">
      <c r="A153">
        <v>153000</v>
      </c>
    </row>
    <row r="154" spans="1:1" x14ac:dyDescent="0.3">
      <c r="A154">
        <v>154000</v>
      </c>
    </row>
    <row r="155" spans="1:1" x14ac:dyDescent="0.3">
      <c r="A155">
        <v>155000</v>
      </c>
    </row>
    <row r="156" spans="1:1" x14ac:dyDescent="0.3">
      <c r="A156">
        <v>156000</v>
      </c>
    </row>
    <row r="157" spans="1:1" x14ac:dyDescent="0.3">
      <c r="A157">
        <v>157000</v>
      </c>
    </row>
    <row r="158" spans="1:1" x14ac:dyDescent="0.3">
      <c r="A158">
        <v>158000</v>
      </c>
    </row>
    <row r="159" spans="1:1" x14ac:dyDescent="0.3">
      <c r="A159">
        <v>159000</v>
      </c>
    </row>
    <row r="160" spans="1:1" x14ac:dyDescent="0.3">
      <c r="A160">
        <v>160000</v>
      </c>
    </row>
    <row r="161" spans="1:1" x14ac:dyDescent="0.3">
      <c r="A161">
        <v>161000</v>
      </c>
    </row>
    <row r="162" spans="1:1" x14ac:dyDescent="0.3">
      <c r="A162">
        <v>162000</v>
      </c>
    </row>
    <row r="163" spans="1:1" x14ac:dyDescent="0.3">
      <c r="A163">
        <v>163000</v>
      </c>
    </row>
    <row r="164" spans="1:1" x14ac:dyDescent="0.3">
      <c r="A164">
        <v>164000</v>
      </c>
    </row>
    <row r="165" spans="1:1" x14ac:dyDescent="0.3">
      <c r="A165">
        <v>165000</v>
      </c>
    </row>
    <row r="166" spans="1:1" x14ac:dyDescent="0.3">
      <c r="A166">
        <v>166000</v>
      </c>
    </row>
    <row r="167" spans="1:1" x14ac:dyDescent="0.3">
      <c r="A167">
        <v>167000</v>
      </c>
    </row>
    <row r="168" spans="1:1" x14ac:dyDescent="0.3">
      <c r="A168">
        <v>168000</v>
      </c>
    </row>
    <row r="169" spans="1:1" x14ac:dyDescent="0.3">
      <c r="A169">
        <v>169000</v>
      </c>
    </row>
    <row r="170" spans="1:1" x14ac:dyDescent="0.3">
      <c r="A170">
        <v>170000</v>
      </c>
    </row>
    <row r="171" spans="1:1" x14ac:dyDescent="0.3">
      <c r="A171">
        <v>171000</v>
      </c>
    </row>
    <row r="172" spans="1:1" x14ac:dyDescent="0.3">
      <c r="A172">
        <v>172000</v>
      </c>
    </row>
    <row r="173" spans="1:1" x14ac:dyDescent="0.3">
      <c r="A173">
        <v>173000</v>
      </c>
    </row>
    <row r="174" spans="1:1" x14ac:dyDescent="0.3">
      <c r="A174">
        <v>174000</v>
      </c>
    </row>
    <row r="175" spans="1:1" x14ac:dyDescent="0.3">
      <c r="A175">
        <v>175000</v>
      </c>
    </row>
    <row r="176" spans="1:1" x14ac:dyDescent="0.3">
      <c r="A176">
        <v>176000</v>
      </c>
    </row>
    <row r="177" spans="1:1" x14ac:dyDescent="0.3">
      <c r="A177">
        <v>177000</v>
      </c>
    </row>
    <row r="178" spans="1:1" x14ac:dyDescent="0.3">
      <c r="A178">
        <v>178000</v>
      </c>
    </row>
    <row r="179" spans="1:1" x14ac:dyDescent="0.3">
      <c r="A179">
        <v>179000</v>
      </c>
    </row>
    <row r="180" spans="1:1" x14ac:dyDescent="0.3">
      <c r="A180">
        <v>180000</v>
      </c>
    </row>
    <row r="181" spans="1:1" x14ac:dyDescent="0.3">
      <c r="A181">
        <v>181000</v>
      </c>
    </row>
    <row r="182" spans="1:1" x14ac:dyDescent="0.3">
      <c r="A182">
        <v>182000</v>
      </c>
    </row>
    <row r="183" spans="1:1" x14ac:dyDescent="0.3">
      <c r="A183">
        <v>183000</v>
      </c>
    </row>
    <row r="184" spans="1:1" x14ac:dyDescent="0.3">
      <c r="A184">
        <v>184000</v>
      </c>
    </row>
    <row r="185" spans="1:1" x14ac:dyDescent="0.3">
      <c r="A185">
        <v>185000</v>
      </c>
    </row>
    <row r="186" spans="1:1" x14ac:dyDescent="0.3">
      <c r="A186">
        <v>186000</v>
      </c>
    </row>
    <row r="187" spans="1:1" x14ac:dyDescent="0.3">
      <c r="A187">
        <v>187000</v>
      </c>
    </row>
    <row r="188" spans="1:1" x14ac:dyDescent="0.3">
      <c r="A188">
        <v>188000</v>
      </c>
    </row>
    <row r="189" spans="1:1" x14ac:dyDescent="0.3">
      <c r="A189">
        <v>189000</v>
      </c>
    </row>
    <row r="190" spans="1:1" x14ac:dyDescent="0.3">
      <c r="A190">
        <v>190000</v>
      </c>
    </row>
    <row r="191" spans="1:1" x14ac:dyDescent="0.3">
      <c r="A191">
        <v>191000</v>
      </c>
    </row>
    <row r="192" spans="1:1" x14ac:dyDescent="0.3">
      <c r="A192">
        <v>192000</v>
      </c>
    </row>
    <row r="193" spans="1:1" x14ac:dyDescent="0.3">
      <c r="A193">
        <v>193000</v>
      </c>
    </row>
    <row r="194" spans="1:1" x14ac:dyDescent="0.3">
      <c r="A194">
        <v>194000</v>
      </c>
    </row>
    <row r="195" spans="1:1" x14ac:dyDescent="0.3">
      <c r="A195">
        <v>195000</v>
      </c>
    </row>
    <row r="196" spans="1:1" x14ac:dyDescent="0.3">
      <c r="A196">
        <v>196000</v>
      </c>
    </row>
    <row r="197" spans="1:1" x14ac:dyDescent="0.3">
      <c r="A197">
        <v>197000</v>
      </c>
    </row>
    <row r="198" spans="1:1" x14ac:dyDescent="0.3">
      <c r="A198">
        <v>198000</v>
      </c>
    </row>
    <row r="199" spans="1:1" x14ac:dyDescent="0.3">
      <c r="A199">
        <v>199000</v>
      </c>
    </row>
    <row r="200" spans="1:1" x14ac:dyDescent="0.3">
      <c r="A200">
        <v>200000</v>
      </c>
    </row>
    <row r="201" spans="1:1" x14ac:dyDescent="0.3">
      <c r="A201">
        <v>201000</v>
      </c>
    </row>
    <row r="202" spans="1:1" x14ac:dyDescent="0.3">
      <c r="A202">
        <v>202000</v>
      </c>
    </row>
    <row r="203" spans="1:1" x14ac:dyDescent="0.3">
      <c r="A203">
        <v>203000</v>
      </c>
    </row>
    <row r="204" spans="1:1" x14ac:dyDescent="0.3">
      <c r="A204">
        <v>204000</v>
      </c>
    </row>
    <row r="205" spans="1:1" x14ac:dyDescent="0.3">
      <c r="A205">
        <v>205000</v>
      </c>
    </row>
    <row r="206" spans="1:1" x14ac:dyDescent="0.3">
      <c r="A206">
        <v>206000</v>
      </c>
    </row>
    <row r="207" spans="1:1" x14ac:dyDescent="0.3">
      <c r="A207">
        <v>207000</v>
      </c>
    </row>
    <row r="208" spans="1:1" x14ac:dyDescent="0.3">
      <c r="A208">
        <v>208000</v>
      </c>
    </row>
    <row r="209" spans="1:1" x14ac:dyDescent="0.3">
      <c r="A209">
        <v>209000</v>
      </c>
    </row>
    <row r="210" spans="1:1" x14ac:dyDescent="0.3">
      <c r="A210">
        <v>210000</v>
      </c>
    </row>
    <row r="211" spans="1:1" x14ac:dyDescent="0.3">
      <c r="A211">
        <v>211000</v>
      </c>
    </row>
    <row r="212" spans="1:1" x14ac:dyDescent="0.3">
      <c r="A212">
        <v>212000</v>
      </c>
    </row>
    <row r="213" spans="1:1" x14ac:dyDescent="0.3">
      <c r="A213">
        <v>213000</v>
      </c>
    </row>
    <row r="214" spans="1:1" x14ac:dyDescent="0.3">
      <c r="A214">
        <v>214000</v>
      </c>
    </row>
    <row r="215" spans="1:1" x14ac:dyDescent="0.3">
      <c r="A215">
        <v>215000</v>
      </c>
    </row>
    <row r="216" spans="1:1" x14ac:dyDescent="0.3">
      <c r="A216">
        <v>216000</v>
      </c>
    </row>
    <row r="217" spans="1:1" x14ac:dyDescent="0.3">
      <c r="A217">
        <v>217000</v>
      </c>
    </row>
    <row r="218" spans="1:1" x14ac:dyDescent="0.3">
      <c r="A218">
        <v>218000</v>
      </c>
    </row>
    <row r="219" spans="1:1" x14ac:dyDescent="0.3">
      <c r="A219">
        <v>219000</v>
      </c>
    </row>
    <row r="220" spans="1:1" x14ac:dyDescent="0.3">
      <c r="A220">
        <v>220000</v>
      </c>
    </row>
    <row r="221" spans="1:1" x14ac:dyDescent="0.3">
      <c r="A221">
        <v>221000</v>
      </c>
    </row>
    <row r="222" spans="1:1" x14ac:dyDescent="0.3">
      <c r="A222">
        <v>222000</v>
      </c>
    </row>
    <row r="223" spans="1:1" x14ac:dyDescent="0.3">
      <c r="A223">
        <v>223000</v>
      </c>
    </row>
    <row r="224" spans="1:1" x14ac:dyDescent="0.3">
      <c r="A224">
        <v>224000</v>
      </c>
    </row>
    <row r="225" spans="1:1" x14ac:dyDescent="0.3">
      <c r="A225">
        <v>225000</v>
      </c>
    </row>
    <row r="226" spans="1:1" x14ac:dyDescent="0.3">
      <c r="A226">
        <v>226000</v>
      </c>
    </row>
    <row r="227" spans="1:1" x14ac:dyDescent="0.3">
      <c r="A227">
        <v>227000</v>
      </c>
    </row>
    <row r="228" spans="1:1" x14ac:dyDescent="0.3">
      <c r="A228">
        <v>228000</v>
      </c>
    </row>
    <row r="229" spans="1:1" x14ac:dyDescent="0.3">
      <c r="A229">
        <v>229000</v>
      </c>
    </row>
    <row r="230" spans="1:1" x14ac:dyDescent="0.3">
      <c r="A230">
        <v>230000</v>
      </c>
    </row>
    <row r="231" spans="1:1" x14ac:dyDescent="0.3">
      <c r="A231">
        <v>231000</v>
      </c>
    </row>
    <row r="232" spans="1:1" x14ac:dyDescent="0.3">
      <c r="A232">
        <v>232000</v>
      </c>
    </row>
    <row r="233" spans="1:1" x14ac:dyDescent="0.3">
      <c r="A233">
        <v>233000</v>
      </c>
    </row>
    <row r="234" spans="1:1" x14ac:dyDescent="0.3">
      <c r="A234">
        <v>234000</v>
      </c>
    </row>
    <row r="235" spans="1:1" x14ac:dyDescent="0.3">
      <c r="A235">
        <v>235000</v>
      </c>
    </row>
    <row r="236" spans="1:1" x14ac:dyDescent="0.3">
      <c r="A236">
        <v>236000</v>
      </c>
    </row>
    <row r="237" spans="1:1" x14ac:dyDescent="0.3">
      <c r="A237">
        <v>237000</v>
      </c>
    </row>
    <row r="238" spans="1:1" x14ac:dyDescent="0.3">
      <c r="A238">
        <v>238000</v>
      </c>
    </row>
    <row r="239" spans="1:1" x14ac:dyDescent="0.3">
      <c r="A239">
        <v>239000</v>
      </c>
    </row>
    <row r="240" spans="1:1" x14ac:dyDescent="0.3">
      <c r="A240">
        <v>240000</v>
      </c>
    </row>
    <row r="241" spans="1:1" x14ac:dyDescent="0.3">
      <c r="A241">
        <v>241000</v>
      </c>
    </row>
    <row r="242" spans="1:1" x14ac:dyDescent="0.3">
      <c r="A242">
        <v>242000</v>
      </c>
    </row>
    <row r="243" spans="1:1" x14ac:dyDescent="0.3">
      <c r="A243">
        <v>243000</v>
      </c>
    </row>
    <row r="244" spans="1:1" x14ac:dyDescent="0.3">
      <c r="A244">
        <v>244000</v>
      </c>
    </row>
    <row r="245" spans="1:1" x14ac:dyDescent="0.3">
      <c r="A245">
        <v>245000</v>
      </c>
    </row>
    <row r="246" spans="1:1" x14ac:dyDescent="0.3">
      <c r="A246">
        <v>246000</v>
      </c>
    </row>
    <row r="247" spans="1:1" x14ac:dyDescent="0.3">
      <c r="A247">
        <v>247000</v>
      </c>
    </row>
    <row r="248" spans="1:1" x14ac:dyDescent="0.3">
      <c r="A248">
        <v>248000</v>
      </c>
    </row>
    <row r="249" spans="1:1" x14ac:dyDescent="0.3">
      <c r="A249">
        <v>249000</v>
      </c>
    </row>
    <row r="250" spans="1:1" x14ac:dyDescent="0.3">
      <c r="A250">
        <v>250000</v>
      </c>
    </row>
    <row r="251" spans="1:1" x14ac:dyDescent="0.3">
      <c r="A251">
        <v>251000</v>
      </c>
    </row>
    <row r="252" spans="1:1" x14ac:dyDescent="0.3">
      <c r="A252">
        <v>252000</v>
      </c>
    </row>
    <row r="253" spans="1:1" x14ac:dyDescent="0.3">
      <c r="A253">
        <v>253000</v>
      </c>
    </row>
    <row r="254" spans="1:1" x14ac:dyDescent="0.3">
      <c r="A254">
        <v>254000</v>
      </c>
    </row>
    <row r="255" spans="1:1" x14ac:dyDescent="0.3">
      <c r="A255">
        <v>255000</v>
      </c>
    </row>
    <row r="256" spans="1:1" x14ac:dyDescent="0.3">
      <c r="A256">
        <v>256000</v>
      </c>
    </row>
    <row r="257" spans="1:1" x14ac:dyDescent="0.3">
      <c r="A257">
        <v>257000</v>
      </c>
    </row>
    <row r="258" spans="1:1" x14ac:dyDescent="0.3">
      <c r="A258">
        <v>258000</v>
      </c>
    </row>
    <row r="259" spans="1:1" x14ac:dyDescent="0.3">
      <c r="A259">
        <v>259000</v>
      </c>
    </row>
    <row r="260" spans="1:1" x14ac:dyDescent="0.3">
      <c r="A260">
        <v>260000</v>
      </c>
    </row>
    <row r="261" spans="1:1" x14ac:dyDescent="0.3">
      <c r="A261">
        <v>261000</v>
      </c>
    </row>
    <row r="262" spans="1:1" x14ac:dyDescent="0.3">
      <c r="A262">
        <v>262000</v>
      </c>
    </row>
    <row r="263" spans="1:1" x14ac:dyDescent="0.3">
      <c r="A263">
        <v>263000</v>
      </c>
    </row>
    <row r="264" spans="1:1" x14ac:dyDescent="0.3">
      <c r="A264">
        <v>264000</v>
      </c>
    </row>
    <row r="265" spans="1:1" x14ac:dyDescent="0.3">
      <c r="A265">
        <v>265000</v>
      </c>
    </row>
    <row r="266" spans="1:1" x14ac:dyDescent="0.3">
      <c r="A266">
        <v>266000</v>
      </c>
    </row>
    <row r="267" spans="1:1" x14ac:dyDescent="0.3">
      <c r="A267">
        <v>267000</v>
      </c>
    </row>
    <row r="268" spans="1:1" x14ac:dyDescent="0.3">
      <c r="A268">
        <v>268000</v>
      </c>
    </row>
    <row r="269" spans="1:1" x14ac:dyDescent="0.3">
      <c r="A269">
        <v>269000</v>
      </c>
    </row>
    <row r="270" spans="1:1" x14ac:dyDescent="0.3">
      <c r="A270">
        <v>270000</v>
      </c>
    </row>
    <row r="271" spans="1:1" x14ac:dyDescent="0.3">
      <c r="A271">
        <v>271000</v>
      </c>
    </row>
    <row r="272" spans="1:1" x14ac:dyDescent="0.3">
      <c r="A272">
        <v>272000</v>
      </c>
    </row>
    <row r="273" spans="1:1" x14ac:dyDescent="0.3">
      <c r="A273">
        <v>273000</v>
      </c>
    </row>
    <row r="274" spans="1:1" x14ac:dyDescent="0.3">
      <c r="A274">
        <v>274000</v>
      </c>
    </row>
    <row r="275" spans="1:1" x14ac:dyDescent="0.3">
      <c r="A275">
        <v>275000</v>
      </c>
    </row>
    <row r="276" spans="1:1" x14ac:dyDescent="0.3">
      <c r="A276">
        <v>276000</v>
      </c>
    </row>
    <row r="277" spans="1:1" x14ac:dyDescent="0.3">
      <c r="A277">
        <v>277000</v>
      </c>
    </row>
    <row r="278" spans="1:1" x14ac:dyDescent="0.3">
      <c r="A278">
        <v>278000</v>
      </c>
    </row>
    <row r="279" spans="1:1" x14ac:dyDescent="0.3">
      <c r="A279">
        <v>279000</v>
      </c>
    </row>
    <row r="280" spans="1:1" x14ac:dyDescent="0.3">
      <c r="A280">
        <v>280000</v>
      </c>
    </row>
    <row r="281" spans="1:1" x14ac:dyDescent="0.3">
      <c r="A281">
        <v>281000</v>
      </c>
    </row>
    <row r="282" spans="1:1" x14ac:dyDescent="0.3">
      <c r="A282">
        <v>282000</v>
      </c>
    </row>
    <row r="283" spans="1:1" x14ac:dyDescent="0.3">
      <c r="A283">
        <v>283000</v>
      </c>
    </row>
    <row r="284" spans="1:1" x14ac:dyDescent="0.3">
      <c r="A284">
        <v>284000</v>
      </c>
    </row>
    <row r="285" spans="1:1" x14ac:dyDescent="0.3">
      <c r="A285">
        <v>285000</v>
      </c>
    </row>
    <row r="286" spans="1:1" x14ac:dyDescent="0.3">
      <c r="A286">
        <v>286000</v>
      </c>
    </row>
    <row r="287" spans="1:1" x14ac:dyDescent="0.3">
      <c r="A287">
        <v>287000</v>
      </c>
    </row>
    <row r="288" spans="1:1" x14ac:dyDescent="0.3">
      <c r="A288">
        <v>288000</v>
      </c>
    </row>
    <row r="289" spans="1:1" x14ac:dyDescent="0.3">
      <c r="A289">
        <v>289000</v>
      </c>
    </row>
    <row r="290" spans="1:1" x14ac:dyDescent="0.3">
      <c r="A290">
        <v>290000</v>
      </c>
    </row>
    <row r="291" spans="1:1" x14ac:dyDescent="0.3">
      <c r="A291">
        <v>291000</v>
      </c>
    </row>
    <row r="292" spans="1:1" x14ac:dyDescent="0.3">
      <c r="A292">
        <v>292000</v>
      </c>
    </row>
    <row r="293" spans="1:1" x14ac:dyDescent="0.3">
      <c r="A293">
        <v>293000</v>
      </c>
    </row>
    <row r="294" spans="1:1" x14ac:dyDescent="0.3">
      <c r="A294">
        <v>294000</v>
      </c>
    </row>
    <row r="295" spans="1:1" x14ac:dyDescent="0.3">
      <c r="A295">
        <v>295000</v>
      </c>
    </row>
    <row r="296" spans="1:1" x14ac:dyDescent="0.3">
      <c r="A296">
        <v>296000</v>
      </c>
    </row>
    <row r="297" spans="1:1" x14ac:dyDescent="0.3">
      <c r="A297">
        <v>297000</v>
      </c>
    </row>
    <row r="298" spans="1:1" x14ac:dyDescent="0.3">
      <c r="A298">
        <v>298000</v>
      </c>
    </row>
    <row r="299" spans="1:1" x14ac:dyDescent="0.3">
      <c r="A299">
        <v>299000</v>
      </c>
    </row>
    <row r="300" spans="1:1" x14ac:dyDescent="0.3">
      <c r="A300">
        <v>300000</v>
      </c>
    </row>
    <row r="301" spans="1:1" x14ac:dyDescent="0.3">
      <c r="A301">
        <v>301000</v>
      </c>
    </row>
    <row r="302" spans="1:1" x14ac:dyDescent="0.3">
      <c r="A302">
        <v>302000</v>
      </c>
    </row>
    <row r="303" spans="1:1" x14ac:dyDescent="0.3">
      <c r="A303">
        <v>303000</v>
      </c>
    </row>
    <row r="304" spans="1:1" x14ac:dyDescent="0.3">
      <c r="A304">
        <v>304000</v>
      </c>
    </row>
    <row r="305" spans="1:1" x14ac:dyDescent="0.3">
      <c r="A305">
        <v>305000</v>
      </c>
    </row>
    <row r="306" spans="1:1" x14ac:dyDescent="0.3">
      <c r="A306">
        <v>306000</v>
      </c>
    </row>
    <row r="307" spans="1:1" x14ac:dyDescent="0.3">
      <c r="A307">
        <v>307000</v>
      </c>
    </row>
    <row r="308" spans="1:1" x14ac:dyDescent="0.3">
      <c r="A308">
        <v>308000</v>
      </c>
    </row>
    <row r="309" spans="1:1" x14ac:dyDescent="0.3">
      <c r="A309">
        <v>309000</v>
      </c>
    </row>
    <row r="310" spans="1:1" x14ac:dyDescent="0.3">
      <c r="A310">
        <v>310000</v>
      </c>
    </row>
    <row r="311" spans="1:1" x14ac:dyDescent="0.3">
      <c r="A311">
        <v>311000</v>
      </c>
    </row>
    <row r="312" spans="1:1" x14ac:dyDescent="0.3">
      <c r="A312">
        <v>312000</v>
      </c>
    </row>
    <row r="313" spans="1:1" x14ac:dyDescent="0.3">
      <c r="A313">
        <v>313000</v>
      </c>
    </row>
    <row r="314" spans="1:1" x14ac:dyDescent="0.3">
      <c r="A314">
        <v>314000</v>
      </c>
    </row>
    <row r="315" spans="1:1" x14ac:dyDescent="0.3">
      <c r="A315">
        <v>315000</v>
      </c>
    </row>
    <row r="316" spans="1:1" x14ac:dyDescent="0.3">
      <c r="A316">
        <v>316000</v>
      </c>
    </row>
    <row r="317" spans="1:1" x14ac:dyDescent="0.3">
      <c r="A317">
        <v>317000</v>
      </c>
    </row>
    <row r="318" spans="1:1" x14ac:dyDescent="0.3">
      <c r="A318">
        <v>318000</v>
      </c>
    </row>
    <row r="319" spans="1:1" x14ac:dyDescent="0.3">
      <c r="A319">
        <v>319000</v>
      </c>
    </row>
    <row r="320" spans="1:1" x14ac:dyDescent="0.3">
      <c r="A320">
        <v>320000</v>
      </c>
    </row>
    <row r="321" spans="1:1" x14ac:dyDescent="0.3">
      <c r="A321">
        <v>321000</v>
      </c>
    </row>
    <row r="322" spans="1:1" x14ac:dyDescent="0.3">
      <c r="A322">
        <v>322000</v>
      </c>
    </row>
    <row r="323" spans="1:1" x14ac:dyDescent="0.3">
      <c r="A323">
        <v>323000</v>
      </c>
    </row>
    <row r="324" spans="1:1" x14ac:dyDescent="0.3">
      <c r="A324">
        <v>324000</v>
      </c>
    </row>
    <row r="325" spans="1:1" x14ac:dyDescent="0.3">
      <c r="A325">
        <v>325000</v>
      </c>
    </row>
    <row r="326" spans="1:1" x14ac:dyDescent="0.3">
      <c r="A326">
        <v>326000</v>
      </c>
    </row>
    <row r="327" spans="1:1" x14ac:dyDescent="0.3">
      <c r="A327">
        <v>327000</v>
      </c>
    </row>
    <row r="328" spans="1:1" x14ac:dyDescent="0.3">
      <c r="A328">
        <v>328000</v>
      </c>
    </row>
    <row r="329" spans="1:1" x14ac:dyDescent="0.3">
      <c r="A329">
        <v>329000</v>
      </c>
    </row>
    <row r="330" spans="1:1" x14ac:dyDescent="0.3">
      <c r="A330">
        <v>330000</v>
      </c>
    </row>
    <row r="331" spans="1:1" x14ac:dyDescent="0.3">
      <c r="A331">
        <v>331000</v>
      </c>
    </row>
    <row r="332" spans="1:1" x14ac:dyDescent="0.3">
      <c r="A332">
        <v>332000</v>
      </c>
    </row>
    <row r="333" spans="1:1" x14ac:dyDescent="0.3">
      <c r="A333">
        <v>333000</v>
      </c>
    </row>
    <row r="334" spans="1:1" x14ac:dyDescent="0.3">
      <c r="A334">
        <v>334000</v>
      </c>
    </row>
    <row r="335" spans="1:1" x14ac:dyDescent="0.3">
      <c r="A335">
        <v>335000</v>
      </c>
    </row>
    <row r="336" spans="1:1" x14ac:dyDescent="0.3">
      <c r="A336">
        <v>336000</v>
      </c>
    </row>
    <row r="337" spans="1:1" x14ac:dyDescent="0.3">
      <c r="A337">
        <v>337000</v>
      </c>
    </row>
    <row r="338" spans="1:1" x14ac:dyDescent="0.3">
      <c r="A338">
        <v>338000</v>
      </c>
    </row>
    <row r="339" spans="1:1" x14ac:dyDescent="0.3">
      <c r="A339">
        <v>339000</v>
      </c>
    </row>
    <row r="340" spans="1:1" x14ac:dyDescent="0.3">
      <c r="A340">
        <v>340000</v>
      </c>
    </row>
    <row r="341" spans="1:1" x14ac:dyDescent="0.3">
      <c r="A341">
        <v>341000</v>
      </c>
    </row>
    <row r="342" spans="1:1" x14ac:dyDescent="0.3">
      <c r="A342">
        <v>342000</v>
      </c>
    </row>
    <row r="343" spans="1:1" x14ac:dyDescent="0.3">
      <c r="A343">
        <v>343000</v>
      </c>
    </row>
    <row r="344" spans="1:1" x14ac:dyDescent="0.3">
      <c r="A344">
        <v>344000</v>
      </c>
    </row>
    <row r="345" spans="1:1" x14ac:dyDescent="0.3">
      <c r="A345">
        <v>345000</v>
      </c>
    </row>
    <row r="346" spans="1:1" x14ac:dyDescent="0.3">
      <c r="A346">
        <v>346000</v>
      </c>
    </row>
    <row r="347" spans="1:1" x14ac:dyDescent="0.3">
      <c r="A347">
        <v>347000</v>
      </c>
    </row>
    <row r="348" spans="1:1" x14ac:dyDescent="0.3">
      <c r="A348">
        <v>348000</v>
      </c>
    </row>
    <row r="349" spans="1:1" x14ac:dyDescent="0.3">
      <c r="A349">
        <v>349000</v>
      </c>
    </row>
    <row r="350" spans="1:1" x14ac:dyDescent="0.3">
      <c r="A350">
        <v>350000</v>
      </c>
    </row>
    <row r="351" spans="1:1" x14ac:dyDescent="0.3">
      <c r="A351">
        <v>351000</v>
      </c>
    </row>
    <row r="352" spans="1:1" x14ac:dyDescent="0.3">
      <c r="A352">
        <v>352000</v>
      </c>
    </row>
    <row r="353" spans="1:1" x14ac:dyDescent="0.3">
      <c r="A353">
        <v>353000</v>
      </c>
    </row>
    <row r="354" spans="1:1" x14ac:dyDescent="0.3">
      <c r="A354">
        <v>354000</v>
      </c>
    </row>
    <row r="355" spans="1:1" x14ac:dyDescent="0.3">
      <c r="A355">
        <v>355000</v>
      </c>
    </row>
    <row r="356" spans="1:1" x14ac:dyDescent="0.3">
      <c r="A356">
        <v>356000</v>
      </c>
    </row>
    <row r="357" spans="1:1" x14ac:dyDescent="0.3">
      <c r="A357">
        <v>357000</v>
      </c>
    </row>
    <row r="358" spans="1:1" x14ac:dyDescent="0.3">
      <c r="A358">
        <v>358000</v>
      </c>
    </row>
    <row r="359" spans="1:1" x14ac:dyDescent="0.3">
      <c r="A359">
        <v>359000</v>
      </c>
    </row>
    <row r="360" spans="1:1" x14ac:dyDescent="0.3">
      <c r="A360">
        <v>360000</v>
      </c>
    </row>
    <row r="361" spans="1:1" x14ac:dyDescent="0.3">
      <c r="A361">
        <v>361000</v>
      </c>
    </row>
    <row r="362" spans="1:1" x14ac:dyDescent="0.3">
      <c r="A362">
        <v>362000</v>
      </c>
    </row>
    <row r="363" spans="1:1" x14ac:dyDescent="0.3">
      <c r="A363">
        <v>363000</v>
      </c>
    </row>
    <row r="364" spans="1:1" x14ac:dyDescent="0.3">
      <c r="A364">
        <v>364000</v>
      </c>
    </row>
    <row r="365" spans="1:1" x14ac:dyDescent="0.3">
      <c r="A365">
        <v>365000</v>
      </c>
    </row>
    <row r="366" spans="1:1" x14ac:dyDescent="0.3">
      <c r="A366">
        <v>366000</v>
      </c>
    </row>
    <row r="367" spans="1:1" x14ac:dyDescent="0.3">
      <c r="A367">
        <v>367000</v>
      </c>
    </row>
    <row r="368" spans="1:1" x14ac:dyDescent="0.3">
      <c r="A368">
        <v>368000</v>
      </c>
    </row>
    <row r="369" spans="1:1" x14ac:dyDescent="0.3">
      <c r="A369">
        <v>369000</v>
      </c>
    </row>
    <row r="370" spans="1:1" x14ac:dyDescent="0.3">
      <c r="A370">
        <v>370000</v>
      </c>
    </row>
    <row r="371" spans="1:1" x14ac:dyDescent="0.3">
      <c r="A371">
        <v>371000</v>
      </c>
    </row>
    <row r="372" spans="1:1" x14ac:dyDescent="0.3">
      <c r="A372">
        <v>372000</v>
      </c>
    </row>
    <row r="373" spans="1:1" x14ac:dyDescent="0.3">
      <c r="A373">
        <v>373000</v>
      </c>
    </row>
    <row r="374" spans="1:1" x14ac:dyDescent="0.3">
      <c r="A374">
        <v>374000</v>
      </c>
    </row>
    <row r="375" spans="1:1" x14ac:dyDescent="0.3">
      <c r="A375">
        <v>375000</v>
      </c>
    </row>
    <row r="376" spans="1:1" x14ac:dyDescent="0.3">
      <c r="A376">
        <v>376000</v>
      </c>
    </row>
    <row r="377" spans="1:1" x14ac:dyDescent="0.3">
      <c r="A377">
        <v>377000</v>
      </c>
    </row>
    <row r="378" spans="1:1" x14ac:dyDescent="0.3">
      <c r="A378">
        <v>378000</v>
      </c>
    </row>
    <row r="379" spans="1:1" x14ac:dyDescent="0.3">
      <c r="A379">
        <v>379000</v>
      </c>
    </row>
    <row r="380" spans="1:1" x14ac:dyDescent="0.3">
      <c r="A380">
        <v>380000</v>
      </c>
    </row>
    <row r="381" spans="1:1" x14ac:dyDescent="0.3">
      <c r="A381">
        <v>381000</v>
      </c>
    </row>
    <row r="382" spans="1:1" x14ac:dyDescent="0.3">
      <c r="A382">
        <v>382000</v>
      </c>
    </row>
    <row r="383" spans="1:1" x14ac:dyDescent="0.3">
      <c r="A383">
        <v>383000</v>
      </c>
    </row>
    <row r="384" spans="1:1" x14ac:dyDescent="0.3">
      <c r="A384">
        <v>384000</v>
      </c>
    </row>
    <row r="385" spans="1:1" x14ac:dyDescent="0.3">
      <c r="A385">
        <v>385000</v>
      </c>
    </row>
    <row r="386" spans="1:1" x14ac:dyDescent="0.3">
      <c r="A386">
        <v>386000</v>
      </c>
    </row>
    <row r="387" spans="1:1" x14ac:dyDescent="0.3">
      <c r="A387">
        <v>387000</v>
      </c>
    </row>
    <row r="388" spans="1:1" x14ac:dyDescent="0.3">
      <c r="A388">
        <v>388000</v>
      </c>
    </row>
    <row r="389" spans="1:1" x14ac:dyDescent="0.3">
      <c r="A389">
        <v>389000</v>
      </c>
    </row>
    <row r="390" spans="1:1" x14ac:dyDescent="0.3">
      <c r="A390">
        <v>390000</v>
      </c>
    </row>
    <row r="391" spans="1:1" x14ac:dyDescent="0.3">
      <c r="A391">
        <v>391000</v>
      </c>
    </row>
    <row r="392" spans="1:1" x14ac:dyDescent="0.3">
      <c r="A392">
        <v>392000</v>
      </c>
    </row>
    <row r="393" spans="1:1" x14ac:dyDescent="0.3">
      <c r="A393">
        <v>393000</v>
      </c>
    </row>
    <row r="394" spans="1:1" x14ac:dyDescent="0.3">
      <c r="A394">
        <v>394000</v>
      </c>
    </row>
    <row r="395" spans="1:1" x14ac:dyDescent="0.3">
      <c r="A395">
        <v>395000</v>
      </c>
    </row>
    <row r="396" spans="1:1" x14ac:dyDescent="0.3">
      <c r="A396">
        <v>396000</v>
      </c>
    </row>
    <row r="397" spans="1:1" x14ac:dyDescent="0.3">
      <c r="A397">
        <v>397000</v>
      </c>
    </row>
    <row r="398" spans="1:1" x14ac:dyDescent="0.3">
      <c r="A398">
        <v>398000</v>
      </c>
    </row>
    <row r="399" spans="1:1" x14ac:dyDescent="0.3">
      <c r="A399">
        <v>399000</v>
      </c>
    </row>
    <row r="400" spans="1:1" x14ac:dyDescent="0.3">
      <c r="A400">
        <v>400000</v>
      </c>
    </row>
    <row r="401" spans="1:1" x14ac:dyDescent="0.3">
      <c r="A401">
        <v>401000</v>
      </c>
    </row>
    <row r="402" spans="1:1" x14ac:dyDescent="0.3">
      <c r="A402">
        <v>402000</v>
      </c>
    </row>
    <row r="403" spans="1:1" x14ac:dyDescent="0.3">
      <c r="A403">
        <v>403000</v>
      </c>
    </row>
    <row r="404" spans="1:1" x14ac:dyDescent="0.3">
      <c r="A404">
        <v>404000</v>
      </c>
    </row>
    <row r="405" spans="1:1" x14ac:dyDescent="0.3">
      <c r="A405">
        <v>405000</v>
      </c>
    </row>
    <row r="406" spans="1:1" x14ac:dyDescent="0.3">
      <c r="A406">
        <v>406000</v>
      </c>
    </row>
    <row r="407" spans="1:1" x14ac:dyDescent="0.3">
      <c r="A407">
        <v>407000</v>
      </c>
    </row>
    <row r="408" spans="1:1" x14ac:dyDescent="0.3">
      <c r="A408">
        <v>408000</v>
      </c>
    </row>
    <row r="409" spans="1:1" x14ac:dyDescent="0.3">
      <c r="A409">
        <v>409000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3"/>
  <sheetViews>
    <sheetView rightToLeft="1" topLeftCell="A9" zoomScaleNormal="100" workbookViewId="0">
      <selection activeCell="B10" sqref="B10"/>
    </sheetView>
  </sheetViews>
  <sheetFormatPr defaultRowHeight="14.4" x14ac:dyDescent="0.3"/>
  <cols>
    <col min="1" max="1" width="51.88671875" bestFit="1" customWidth="1"/>
    <col min="2" max="2" width="45.6640625" bestFit="1" customWidth="1"/>
  </cols>
  <sheetData>
    <row r="2" spans="1:8" ht="24.6" x14ac:dyDescent="0.7">
      <c r="A2" s="138" t="s">
        <v>66</v>
      </c>
      <c r="B2" s="138"/>
      <c r="C2" s="138"/>
      <c r="D2" s="138"/>
      <c r="E2" s="138"/>
      <c r="F2" s="138"/>
      <c r="G2" s="138"/>
      <c r="H2" s="138"/>
    </row>
    <row r="3" spans="1:8" ht="24.6" x14ac:dyDescent="0.7">
      <c r="A3" s="41" t="s">
        <v>67</v>
      </c>
      <c r="B3" s="41">
        <f>Sheet1!Q2</f>
        <v>2</v>
      </c>
      <c r="C3" s="41"/>
      <c r="D3" s="41"/>
      <c r="E3" s="41"/>
      <c r="F3" s="41"/>
      <c r="G3" s="41"/>
      <c r="H3" s="41"/>
    </row>
    <row r="4" spans="1:8" ht="25.2" thickBot="1" x14ac:dyDescent="0.75">
      <c r="A4" s="41"/>
      <c r="B4" s="41"/>
      <c r="C4" s="41"/>
      <c r="D4" s="41"/>
      <c r="E4" s="41"/>
      <c r="F4" s="41"/>
      <c r="G4" s="41"/>
      <c r="H4" s="41"/>
    </row>
    <row r="5" spans="1:8" ht="39.9" customHeight="1" x14ac:dyDescent="0.7">
      <c r="A5" s="42" t="s">
        <v>68</v>
      </c>
      <c r="B5" s="43" t="s">
        <v>76</v>
      </c>
      <c r="C5" s="41"/>
      <c r="D5" s="41"/>
      <c r="E5" s="41"/>
      <c r="F5" s="41"/>
      <c r="G5" s="41"/>
      <c r="H5" s="41"/>
    </row>
    <row r="6" spans="1:8" ht="39.9" customHeight="1" x14ac:dyDescent="0.7">
      <c r="A6" s="44" t="s">
        <v>69</v>
      </c>
      <c r="B6" s="45" t="s">
        <v>36</v>
      </c>
      <c r="C6" s="41"/>
      <c r="D6" s="41"/>
      <c r="E6" s="41"/>
      <c r="F6" s="41"/>
      <c r="G6" s="41"/>
      <c r="H6" s="41"/>
    </row>
    <row r="7" spans="1:8" ht="39.9" customHeight="1" x14ac:dyDescent="0.7">
      <c r="A7" s="44" t="s">
        <v>77</v>
      </c>
      <c r="B7" s="45" t="s">
        <v>64</v>
      </c>
      <c r="C7" s="41"/>
      <c r="D7" s="41"/>
      <c r="E7" s="41"/>
      <c r="F7" s="41"/>
      <c r="G7" s="41"/>
      <c r="H7" s="41"/>
    </row>
    <row r="8" spans="1:8" ht="39.9" customHeight="1" x14ac:dyDescent="0.7">
      <c r="A8" s="44" t="s">
        <v>70</v>
      </c>
      <c r="B8" s="45" t="s">
        <v>78</v>
      </c>
      <c r="C8" s="41"/>
      <c r="D8" s="41"/>
      <c r="E8" s="41"/>
      <c r="F8" s="41"/>
      <c r="G8" s="41"/>
      <c r="H8" s="41"/>
    </row>
    <row r="9" spans="1:8" ht="39.9" customHeight="1" x14ac:dyDescent="0.7">
      <c r="A9" s="44" t="s">
        <v>71</v>
      </c>
      <c r="B9" s="45">
        <v>5</v>
      </c>
      <c r="C9" s="41"/>
      <c r="D9" s="41"/>
      <c r="E9" s="41"/>
      <c r="F9" s="41"/>
      <c r="G9" s="41"/>
      <c r="H9" s="41"/>
    </row>
    <row r="10" spans="1:8" ht="39.9" customHeight="1" x14ac:dyDescent="0.7">
      <c r="A10" s="44" t="s">
        <v>72</v>
      </c>
      <c r="B10" s="45">
        <v>5500</v>
      </c>
      <c r="C10" s="41"/>
      <c r="D10" s="41"/>
      <c r="E10" s="41"/>
      <c r="F10" s="41"/>
      <c r="G10" s="41"/>
      <c r="H10" s="41"/>
    </row>
    <row r="11" spans="1:8" ht="39.9" customHeight="1" x14ac:dyDescent="0.7">
      <c r="A11" s="44" t="s">
        <v>73</v>
      </c>
      <c r="B11" s="45">
        <v>12</v>
      </c>
      <c r="C11" s="41"/>
      <c r="D11" s="41"/>
      <c r="E11" s="41"/>
      <c r="F11" s="41"/>
      <c r="G11" s="41"/>
      <c r="H11" s="41"/>
    </row>
    <row r="12" spans="1:8" ht="39.9" customHeight="1" x14ac:dyDescent="0.7">
      <c r="A12" s="44" t="s">
        <v>74</v>
      </c>
      <c r="B12" s="45">
        <f>B11*B10</f>
        <v>66000</v>
      </c>
      <c r="C12" s="41"/>
      <c r="D12" s="41"/>
      <c r="E12" s="41"/>
      <c r="F12" s="41"/>
      <c r="G12" s="41"/>
      <c r="H12" s="41"/>
    </row>
    <row r="13" spans="1:8" ht="39.9" customHeight="1" thickBot="1" x14ac:dyDescent="0.75">
      <c r="A13" s="46" t="s">
        <v>75</v>
      </c>
      <c r="B13" s="47" t="s">
        <v>79</v>
      </c>
      <c r="C13" s="41"/>
      <c r="D13" s="41"/>
      <c r="E13" s="41"/>
      <c r="F13" s="41"/>
      <c r="G13" s="41"/>
      <c r="H13" s="41"/>
    </row>
  </sheetData>
  <mergeCells count="1">
    <mergeCell ref="A2:H2"/>
  </mergeCells>
  <pageMargins left="0.7" right="0.7" top="0.75" bottom="0.75" header="0.3" footer="0.3"/>
  <pageSetup scale="92" orientation="portrait" horizontalDpi="4294967293" r:id="rId1"/>
  <colBreaks count="1" manualBreakCount="1">
    <brk id="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55"/>
  <sheetViews>
    <sheetView rightToLeft="1" view="pageBreakPreview" topLeftCell="A33" zoomScaleNormal="100" zoomScaleSheetLayoutView="100" zoomScalePageLayoutView="90" workbookViewId="0">
      <selection activeCell="M49" sqref="M49:O49"/>
    </sheetView>
  </sheetViews>
  <sheetFormatPr defaultColWidth="6.44140625" defaultRowHeight="15.6" x14ac:dyDescent="0.3"/>
  <cols>
    <col min="1" max="1" width="8.6640625" style="1" customWidth="1"/>
    <col min="2" max="4" width="5.44140625" style="1" customWidth="1"/>
    <col min="5" max="5" width="9.33203125" style="1" customWidth="1"/>
    <col min="6" max="6" width="5.5546875" style="1" customWidth="1"/>
    <col min="7" max="7" width="4.6640625" style="1" customWidth="1"/>
    <col min="8" max="8" width="6.88671875" style="1" customWidth="1"/>
    <col min="9" max="9" width="7.109375" style="1" customWidth="1"/>
    <col min="10" max="10" width="8.88671875" style="1" customWidth="1"/>
    <col min="11" max="13" width="5.44140625" style="1" customWidth="1"/>
    <col min="14" max="14" width="4.88671875" style="1" customWidth="1"/>
    <col min="15" max="15" width="5.5546875" style="1" customWidth="1"/>
    <col min="16" max="16" width="6" style="1" customWidth="1"/>
    <col min="17" max="17" width="7" style="1" customWidth="1"/>
    <col min="18" max="18" width="10" style="1" customWidth="1"/>
    <col min="19" max="16384" width="6.44140625" style="1"/>
  </cols>
  <sheetData>
    <row r="1" spans="1:35" ht="18.75" customHeight="1" x14ac:dyDescent="0.3">
      <c r="A1" s="81" t="s">
        <v>0</v>
      </c>
      <c r="B1" s="81"/>
      <c r="C1" s="81"/>
      <c r="D1" s="81"/>
      <c r="E1" s="81"/>
      <c r="F1" s="81"/>
      <c r="G1" s="10"/>
      <c r="H1" s="10"/>
      <c r="I1" s="10"/>
      <c r="J1" s="10"/>
      <c r="K1" s="11"/>
      <c r="L1" s="10"/>
      <c r="M1" s="82" t="s">
        <v>2</v>
      </c>
      <c r="N1" s="82"/>
      <c r="O1" s="82"/>
      <c r="P1" s="82"/>
      <c r="Q1" s="82"/>
    </row>
    <row r="2" spans="1:35" ht="14.25" customHeight="1" x14ac:dyDescent="0.3">
      <c r="A2" s="81" t="s">
        <v>1</v>
      </c>
      <c r="B2" s="81"/>
      <c r="C2" s="81"/>
      <c r="D2" s="81"/>
      <c r="E2" s="81"/>
      <c r="F2" s="81"/>
      <c r="G2" s="10"/>
      <c r="H2" s="10"/>
      <c r="I2" s="10"/>
      <c r="J2" s="10"/>
      <c r="K2" s="11"/>
      <c r="L2" s="10"/>
      <c r="M2" s="89" t="s">
        <v>80</v>
      </c>
      <c r="N2" s="89"/>
      <c r="O2" s="97" t="s">
        <v>21</v>
      </c>
      <c r="P2" s="97"/>
      <c r="Q2" s="10">
        <v>10</v>
      </c>
    </row>
    <row r="3" spans="1:35" ht="14.25" customHeight="1" x14ac:dyDescent="0.3">
      <c r="A3" s="81" t="s">
        <v>62</v>
      </c>
      <c r="B3" s="81"/>
      <c r="C3" s="81"/>
      <c r="D3" s="81"/>
      <c r="E3" s="81"/>
      <c r="F3" s="81"/>
      <c r="G3" s="10"/>
      <c r="H3" s="10"/>
      <c r="I3" s="10"/>
      <c r="J3" s="10"/>
      <c r="K3" s="11"/>
      <c r="L3" s="10"/>
      <c r="M3" s="81" t="s">
        <v>3</v>
      </c>
      <c r="N3" s="81"/>
      <c r="O3" s="81"/>
      <c r="P3" s="13">
        <f>IF(C5=Sheet2!A3,12,IF(C5=Sheet2!A4,10,IF(C5=Sheet2!A5,8,IF(C5=Sheet2!A2,14,IF(C5=Sheet2!A1,16,6)))))</f>
        <v>8</v>
      </c>
      <c r="Q3" s="12"/>
    </row>
    <row r="4" spans="1:35" ht="14.25" customHeight="1" x14ac:dyDescent="0.3">
      <c r="A4" s="88" t="s">
        <v>38</v>
      </c>
      <c r="B4" s="88"/>
      <c r="C4" s="89" t="s">
        <v>61</v>
      </c>
      <c r="D4" s="89"/>
      <c r="E4" s="89"/>
      <c r="F4" s="89"/>
      <c r="G4" s="10"/>
      <c r="H4" s="10"/>
      <c r="I4" s="10"/>
      <c r="J4" s="10"/>
      <c r="K4" s="11"/>
      <c r="L4" s="10"/>
      <c r="M4" s="81" t="s">
        <v>4</v>
      </c>
      <c r="N4" s="81"/>
      <c r="O4" s="81"/>
      <c r="P4" s="14">
        <v>4</v>
      </c>
      <c r="Q4" s="12" t="s">
        <v>64</v>
      </c>
    </row>
    <row r="5" spans="1:35" ht="16.5" customHeight="1" thickBot="1" x14ac:dyDescent="0.35">
      <c r="A5" s="90" t="s">
        <v>39</v>
      </c>
      <c r="B5" s="90"/>
      <c r="C5" s="91" t="s">
        <v>36</v>
      </c>
      <c r="D5" s="91"/>
      <c r="E5" s="91"/>
      <c r="F5" s="91"/>
      <c r="G5" s="10"/>
      <c r="H5" s="10"/>
      <c r="I5" s="10"/>
      <c r="J5" s="10"/>
      <c r="K5" s="11"/>
      <c r="L5" s="10"/>
      <c r="M5" s="81" t="s">
        <v>5</v>
      </c>
      <c r="N5" s="81"/>
      <c r="O5" s="81"/>
      <c r="P5" s="15">
        <f>IF(P3-P4&gt;=0, P3-P4,0)</f>
        <v>4</v>
      </c>
      <c r="Q5" s="12"/>
      <c r="S5" s="92"/>
      <c r="T5" s="92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</row>
    <row r="6" spans="1:35" ht="16.8" thickTop="1" thickBot="1" x14ac:dyDescent="0.35">
      <c r="A6" s="29"/>
      <c r="B6" s="85" t="s">
        <v>22</v>
      </c>
      <c r="C6" s="86"/>
      <c r="D6" s="85" t="s">
        <v>23</v>
      </c>
      <c r="E6" s="86"/>
      <c r="F6" s="85" t="s">
        <v>24</v>
      </c>
      <c r="G6" s="86"/>
      <c r="H6" s="85" t="s">
        <v>25</v>
      </c>
      <c r="I6" s="86"/>
      <c r="J6" s="85" t="s">
        <v>26</v>
      </c>
      <c r="K6" s="86"/>
      <c r="L6" s="85" t="s">
        <v>27</v>
      </c>
      <c r="M6" s="86"/>
      <c r="N6" s="85" t="s">
        <v>28</v>
      </c>
      <c r="O6" s="86"/>
      <c r="P6" s="87" t="s">
        <v>29</v>
      </c>
      <c r="Q6" s="87"/>
      <c r="R6" s="40" t="s">
        <v>60</v>
      </c>
      <c r="S6" s="83"/>
      <c r="T6" s="83"/>
      <c r="U6" s="83"/>
      <c r="V6" s="83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</row>
    <row r="7" spans="1:35" ht="16.2" thickTop="1" x14ac:dyDescent="0.3">
      <c r="A7" s="28" t="s">
        <v>55</v>
      </c>
      <c r="B7" s="103"/>
      <c r="C7" s="98"/>
      <c r="D7" s="98"/>
      <c r="E7" s="98"/>
      <c r="F7" s="105"/>
      <c r="G7" s="106"/>
      <c r="H7" s="105"/>
      <c r="I7" s="106"/>
      <c r="J7" s="105"/>
      <c r="K7" s="106"/>
      <c r="L7" s="105"/>
      <c r="M7" s="106"/>
      <c r="N7" s="105"/>
      <c r="O7" s="106"/>
      <c r="P7" s="98"/>
      <c r="Q7" s="98"/>
      <c r="R7" s="48"/>
      <c r="S7" s="6"/>
      <c r="T7" s="6"/>
      <c r="U7" s="6"/>
      <c r="V7" s="6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</row>
    <row r="8" spans="1:35" x14ac:dyDescent="0.3">
      <c r="A8" s="28" t="s">
        <v>6</v>
      </c>
      <c r="B8" s="57" t="s">
        <v>82</v>
      </c>
      <c r="C8" s="58"/>
      <c r="D8" s="58"/>
      <c r="E8" s="93"/>
      <c r="F8" s="113" t="s">
        <v>82</v>
      </c>
      <c r="G8" s="58"/>
      <c r="H8" s="58"/>
      <c r="I8" s="93"/>
      <c r="J8" s="80"/>
      <c r="K8" s="80"/>
      <c r="L8" s="80"/>
      <c r="M8" s="80"/>
      <c r="N8" s="80"/>
      <c r="O8" s="80"/>
      <c r="P8" s="80"/>
      <c r="Q8" s="80"/>
      <c r="R8" s="49"/>
      <c r="S8" s="83"/>
      <c r="T8" s="83"/>
      <c r="U8" s="83"/>
      <c r="V8" s="83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</row>
    <row r="9" spans="1:35" x14ac:dyDescent="0.3">
      <c r="A9" s="16" t="s">
        <v>7</v>
      </c>
      <c r="B9" s="141"/>
      <c r="C9" s="80"/>
      <c r="D9" s="80"/>
      <c r="E9" s="80"/>
      <c r="F9" s="80"/>
      <c r="G9" s="80"/>
      <c r="H9" s="80"/>
      <c r="I9" s="80"/>
      <c r="J9" s="113" t="s">
        <v>82</v>
      </c>
      <c r="K9" s="58"/>
      <c r="L9" s="58"/>
      <c r="M9" s="93"/>
      <c r="N9" s="113" t="s">
        <v>82</v>
      </c>
      <c r="O9" s="58"/>
      <c r="P9" s="58"/>
      <c r="Q9" s="93"/>
      <c r="R9" s="49"/>
      <c r="S9" s="83"/>
      <c r="T9" s="83"/>
      <c r="U9" s="83"/>
      <c r="V9" s="83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  <row r="10" spans="1:35" x14ac:dyDescent="0.3">
      <c r="A10" s="16" t="s">
        <v>8</v>
      </c>
      <c r="B10" s="57" t="s">
        <v>81</v>
      </c>
      <c r="C10" s="58"/>
      <c r="D10" s="58"/>
      <c r="E10" s="93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50"/>
      <c r="S10" s="83"/>
      <c r="T10" s="83"/>
      <c r="U10" s="83"/>
      <c r="V10" s="83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</row>
    <row r="11" spans="1:35" x14ac:dyDescent="0.3">
      <c r="A11" s="16" t="s">
        <v>9</v>
      </c>
      <c r="B11" s="141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50"/>
    </row>
    <row r="12" spans="1:35" ht="16.2" thickBot="1" x14ac:dyDescent="0.35">
      <c r="A12" s="17" t="s">
        <v>10</v>
      </c>
      <c r="B12" s="139"/>
      <c r="C12" s="104"/>
      <c r="D12" s="104"/>
      <c r="E12" s="104"/>
      <c r="F12" s="140" t="s">
        <v>81</v>
      </c>
      <c r="G12" s="61"/>
      <c r="H12" s="61"/>
      <c r="I12" s="62"/>
      <c r="J12" s="104"/>
      <c r="K12" s="104"/>
      <c r="L12" s="104"/>
      <c r="M12" s="104"/>
      <c r="N12" s="104"/>
      <c r="O12" s="104"/>
      <c r="P12" s="104"/>
      <c r="Q12" s="104"/>
      <c r="R12" s="51"/>
    </row>
    <row r="13" spans="1:35" ht="5.25" customHeight="1" thickTop="1" thickBot="1" x14ac:dyDescent="0.3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35" ht="16.2" thickTop="1" x14ac:dyDescent="0.3">
      <c r="A14" s="108" t="s">
        <v>50</v>
      </c>
      <c r="B14" s="79"/>
      <c r="C14" s="109"/>
      <c r="D14" s="78" t="s">
        <v>51</v>
      </c>
      <c r="E14" s="79"/>
      <c r="F14" s="78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99"/>
    </row>
    <row r="15" spans="1:35" ht="16.2" thickBot="1" x14ac:dyDescent="0.35">
      <c r="A15" s="110"/>
      <c r="B15" s="111"/>
      <c r="C15" s="112"/>
      <c r="D15" s="100" t="s">
        <v>52</v>
      </c>
      <c r="E15" s="107"/>
      <c r="F15" s="100" t="s">
        <v>65</v>
      </c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2"/>
    </row>
    <row r="16" spans="1:35" ht="6" customHeight="1" thickTop="1" thickBot="1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6.8" thickTop="1" thickBot="1" x14ac:dyDescent="0.35">
      <c r="A17" s="65" t="s">
        <v>11</v>
      </c>
      <c r="B17" s="66"/>
      <c r="C17" s="67"/>
      <c r="D17" s="67"/>
      <c r="E17" s="67"/>
      <c r="F17" s="67"/>
      <c r="G17" s="67"/>
      <c r="H17" s="68"/>
      <c r="I17" s="18"/>
      <c r="J17" s="65" t="s">
        <v>12</v>
      </c>
      <c r="K17" s="66"/>
      <c r="L17" s="67"/>
      <c r="M17" s="67"/>
      <c r="N17" s="67"/>
      <c r="O17" s="67"/>
      <c r="P17" s="67"/>
      <c r="Q17" s="68"/>
    </row>
    <row r="18" spans="1:17" s="38" customFormat="1" ht="40.200000000000003" thickTop="1" x14ac:dyDescent="0.25">
      <c r="A18" s="39" t="s">
        <v>13</v>
      </c>
      <c r="B18" s="69" t="s">
        <v>14</v>
      </c>
      <c r="C18" s="70"/>
      <c r="D18" s="71" t="s">
        <v>41</v>
      </c>
      <c r="E18" s="72"/>
      <c r="F18" s="77" t="s">
        <v>42</v>
      </c>
      <c r="G18" s="72"/>
      <c r="H18" s="36" t="s">
        <v>53</v>
      </c>
      <c r="I18" s="18"/>
      <c r="J18" s="39" t="s">
        <v>13</v>
      </c>
      <c r="K18" s="69" t="s">
        <v>14</v>
      </c>
      <c r="L18" s="70"/>
      <c r="M18" s="71" t="s">
        <v>41</v>
      </c>
      <c r="N18" s="72"/>
      <c r="O18" s="77" t="s">
        <v>42</v>
      </c>
      <c r="P18" s="72"/>
      <c r="Q18" s="36" t="s">
        <v>53</v>
      </c>
    </row>
    <row r="19" spans="1:17" x14ac:dyDescent="0.3">
      <c r="A19" s="19" t="s">
        <v>54</v>
      </c>
      <c r="B19" s="73">
        <v>43764</v>
      </c>
      <c r="C19" s="74"/>
      <c r="D19" s="114"/>
      <c r="E19" s="76"/>
      <c r="F19" s="75"/>
      <c r="G19" s="76"/>
      <c r="H19" s="32" t="str">
        <f>IF(D19=Sheet2!B10,"",IF((D19+F19)&lt;&gt;0,(D19+F19), ""))</f>
        <v/>
      </c>
      <c r="I19" s="18"/>
      <c r="J19" s="19" t="s">
        <v>54</v>
      </c>
      <c r="K19" s="73">
        <f>B24+2</f>
        <v>43771</v>
      </c>
      <c r="L19" s="74"/>
      <c r="M19" s="114"/>
      <c r="N19" s="76"/>
      <c r="O19" s="75"/>
      <c r="P19" s="76"/>
      <c r="Q19" s="32" t="str">
        <f>IF(M19=Sheet2!B10,"",IF((M19+O19)&lt;&gt;0,(M19+O19), ""))</f>
        <v/>
      </c>
    </row>
    <row r="20" spans="1:17" ht="14.25" customHeight="1" x14ac:dyDescent="0.3">
      <c r="A20" s="19" t="s">
        <v>6</v>
      </c>
      <c r="B20" s="73">
        <f>B19+1</f>
        <v>43765</v>
      </c>
      <c r="C20" s="74"/>
      <c r="D20" s="63"/>
      <c r="E20" s="64"/>
      <c r="F20" s="115">
        <v>4</v>
      </c>
      <c r="G20" s="64"/>
      <c r="H20" s="32">
        <f>IF(D20=Sheet2!B10,"",IF((D20+F20)&lt;&gt;0,(D20+F20), ""))</f>
        <v>4</v>
      </c>
      <c r="I20" s="18"/>
      <c r="J20" s="19" t="s">
        <v>6</v>
      </c>
      <c r="K20" s="73">
        <f>K19+1</f>
        <v>43772</v>
      </c>
      <c r="L20" s="74"/>
      <c r="M20" s="63"/>
      <c r="N20" s="64"/>
      <c r="O20" s="115"/>
      <c r="P20" s="64"/>
      <c r="Q20" s="32" t="str">
        <f>IF(M20=Sheet2!B10,"",IF((M20+O20)&lt;&gt;0,(M20+O20), ""))</f>
        <v/>
      </c>
    </row>
    <row r="21" spans="1:17" ht="14.25" customHeight="1" x14ac:dyDescent="0.3">
      <c r="A21" s="19" t="s">
        <v>7</v>
      </c>
      <c r="B21" s="73">
        <f>B20+1</f>
        <v>43766</v>
      </c>
      <c r="C21" s="74"/>
      <c r="D21" s="63"/>
      <c r="E21" s="64"/>
      <c r="F21" s="115">
        <v>4</v>
      </c>
      <c r="G21" s="64"/>
      <c r="H21" s="32">
        <f>IF(D21=Sheet2!B10,"",IF((D21+F21)&lt;&gt;0,(D21+F21), ""))</f>
        <v>4</v>
      </c>
      <c r="I21" s="18"/>
      <c r="J21" s="19" t="s">
        <v>7</v>
      </c>
      <c r="K21" s="73">
        <f>K20+1</f>
        <v>43773</v>
      </c>
      <c r="L21" s="74"/>
      <c r="M21" s="63"/>
      <c r="N21" s="64"/>
      <c r="O21" s="115"/>
      <c r="P21" s="64"/>
      <c r="Q21" s="32" t="str">
        <f>IF(M21=Sheet2!B10,"",IF((M21+O21)&lt;&gt;0,(M21+O21), ""))</f>
        <v/>
      </c>
    </row>
    <row r="22" spans="1:17" ht="14.25" customHeight="1" x14ac:dyDescent="0.3">
      <c r="A22" s="19" t="s">
        <v>8</v>
      </c>
      <c r="B22" s="73">
        <f>B21+1</f>
        <v>43767</v>
      </c>
      <c r="C22" s="74"/>
      <c r="D22" s="63">
        <v>2</v>
      </c>
      <c r="E22" s="64"/>
      <c r="F22" s="115"/>
      <c r="G22" s="64"/>
      <c r="H22" s="32">
        <f>IF(D22=Sheet2!B10,"",IF((D22+F22)&lt;&gt;0,(D22+F22), ""))</f>
        <v>2</v>
      </c>
      <c r="I22" s="18"/>
      <c r="J22" s="19" t="s">
        <v>8</v>
      </c>
      <c r="K22" s="73">
        <f>K21+1</f>
        <v>43774</v>
      </c>
      <c r="L22" s="74"/>
      <c r="M22" s="63"/>
      <c r="N22" s="64"/>
      <c r="O22" s="115"/>
      <c r="P22" s="64"/>
      <c r="Q22" s="32" t="str">
        <f>IF(M22=Sheet2!B10,"",IF((M22+O22)&lt;&gt;0,(M22+O22), ""))</f>
        <v/>
      </c>
    </row>
    <row r="23" spans="1:17" ht="14.25" customHeight="1" x14ac:dyDescent="0.3">
      <c r="A23" s="19" t="s">
        <v>9</v>
      </c>
      <c r="B23" s="73">
        <f>B22+1</f>
        <v>43768</v>
      </c>
      <c r="C23" s="74"/>
      <c r="D23" s="63"/>
      <c r="E23" s="64"/>
      <c r="F23" s="115"/>
      <c r="G23" s="64"/>
      <c r="H23" s="32" t="str">
        <f>IF(D23=Sheet2!B10,"",IF((D23+F23)&lt;&gt;0,(D23+F23), ""))</f>
        <v/>
      </c>
      <c r="I23" s="18"/>
      <c r="J23" s="19" t="s">
        <v>9</v>
      </c>
      <c r="K23" s="73">
        <f>K22+1</f>
        <v>43775</v>
      </c>
      <c r="L23" s="74"/>
      <c r="M23" s="63"/>
      <c r="N23" s="64"/>
      <c r="O23" s="115"/>
      <c r="P23" s="64"/>
      <c r="Q23" s="32" t="str">
        <f>IF(M23=Sheet2!B10,"",IF((M23+O23)&lt;&gt;0,(M23+O23), ""))</f>
        <v/>
      </c>
    </row>
    <row r="24" spans="1:17" ht="14.25" customHeight="1" x14ac:dyDescent="0.3">
      <c r="A24" s="19" t="s">
        <v>10</v>
      </c>
      <c r="B24" s="73">
        <f>B23+1</f>
        <v>43769</v>
      </c>
      <c r="C24" s="74"/>
      <c r="D24" s="63">
        <v>2</v>
      </c>
      <c r="E24" s="64"/>
      <c r="F24" s="115"/>
      <c r="G24" s="64"/>
      <c r="H24" s="32">
        <f>IF(D24=Sheet2!B10,"",IF((D24+F24)&lt;&gt;0,(D24+F24), ""))</f>
        <v>2</v>
      </c>
      <c r="I24" s="18"/>
      <c r="J24" s="19" t="s">
        <v>10</v>
      </c>
      <c r="K24" s="73">
        <f>K23+1</f>
        <v>43776</v>
      </c>
      <c r="L24" s="74"/>
      <c r="M24" s="114"/>
      <c r="N24" s="76"/>
      <c r="O24" s="75"/>
      <c r="P24" s="76"/>
      <c r="Q24" s="32" t="str">
        <f>IF(M24=Sheet2!B10,"",IF((M24+O24)&lt;&gt;0,(M24+O24), ""))</f>
        <v/>
      </c>
    </row>
    <row r="25" spans="1:17" ht="23.25" customHeight="1" x14ac:dyDescent="0.3">
      <c r="A25" s="20" t="s">
        <v>18</v>
      </c>
      <c r="B25" s="73"/>
      <c r="C25" s="74"/>
      <c r="D25" s="63"/>
      <c r="E25" s="64"/>
      <c r="F25" s="115"/>
      <c r="G25" s="64"/>
      <c r="H25" s="32" t="str">
        <f>IF(D25=Sheet2!B10,"",IF((D25+F25)&lt;&gt;0,(D25+F25), ""))</f>
        <v/>
      </c>
      <c r="I25" s="18"/>
      <c r="J25" s="20" t="s">
        <v>18</v>
      </c>
      <c r="K25" s="73"/>
      <c r="L25" s="74"/>
      <c r="M25" s="114"/>
      <c r="N25" s="76"/>
      <c r="O25" s="75"/>
      <c r="P25" s="76"/>
      <c r="Q25" s="32" t="str">
        <f>IF(M25=Sheet2!B10,"",IF((M25+O25)&lt;&gt;0,(M25+O25), ""))</f>
        <v/>
      </c>
    </row>
    <row r="26" spans="1:17" x14ac:dyDescent="0.3">
      <c r="A26" s="34" t="s">
        <v>58</v>
      </c>
      <c r="B26" s="73"/>
      <c r="C26" s="74"/>
      <c r="D26" s="63"/>
      <c r="E26" s="64"/>
      <c r="F26" s="115"/>
      <c r="G26" s="64"/>
      <c r="H26" s="32" t="str">
        <f>IF(D26=Sheet2!B10,"",IF((D26+F26)&lt;&gt;0,((D26*2)+F26), ""))</f>
        <v/>
      </c>
      <c r="I26" s="18"/>
      <c r="J26" s="34" t="s">
        <v>58</v>
      </c>
      <c r="K26" s="73"/>
      <c r="L26" s="74"/>
      <c r="M26" s="63"/>
      <c r="N26" s="64"/>
      <c r="O26" s="75"/>
      <c r="P26" s="76"/>
      <c r="Q26" s="32" t="str">
        <f>IF(M26=Sheet2!K10,"",IF((M26+O26)&lt;&gt;0,((M26*2)+O26), ""))</f>
        <v/>
      </c>
    </row>
    <row r="27" spans="1:17" x14ac:dyDescent="0.3">
      <c r="A27" s="34" t="s">
        <v>59</v>
      </c>
      <c r="B27" s="73"/>
      <c r="C27" s="74"/>
      <c r="D27" s="63"/>
      <c r="E27" s="64"/>
      <c r="F27" s="115"/>
      <c r="G27" s="64"/>
      <c r="H27" s="32" t="str">
        <f>IF(D27=Sheet2!B10,"",IF((D27+F27)&lt;&gt;0,((D27*3)+F27), ""))</f>
        <v/>
      </c>
      <c r="I27" s="18"/>
      <c r="J27" s="34" t="s">
        <v>59</v>
      </c>
      <c r="K27" s="73"/>
      <c r="L27" s="74"/>
      <c r="M27" s="114"/>
      <c r="N27" s="76"/>
      <c r="O27" s="75"/>
      <c r="P27" s="76"/>
      <c r="Q27" s="32" t="str">
        <f>IF(M27=Sheet2!K10,"",IF((M27+O27)&lt;&gt;0,((M27*3)+O27), ""))</f>
        <v/>
      </c>
    </row>
    <row r="28" spans="1:17" ht="26.25" customHeight="1" x14ac:dyDescent="0.3">
      <c r="A28" s="20" t="s">
        <v>19</v>
      </c>
      <c r="B28" s="73">
        <v>43767</v>
      </c>
      <c r="C28" s="74"/>
      <c r="D28" s="63">
        <v>3</v>
      </c>
      <c r="E28" s="64"/>
      <c r="F28" s="115"/>
      <c r="G28" s="64"/>
      <c r="H28" s="32">
        <f>IF(D28=Sheet2!B10,"",IF((D28+F28)&lt;&gt;0,(D28+F28), ""))</f>
        <v>3</v>
      </c>
      <c r="I28" s="18"/>
      <c r="J28" s="20" t="s">
        <v>19</v>
      </c>
      <c r="K28" s="73"/>
      <c r="L28" s="74"/>
      <c r="M28" s="114"/>
      <c r="N28" s="76"/>
      <c r="O28" s="75"/>
      <c r="P28" s="76"/>
      <c r="Q28" s="32" t="str">
        <f>IF(M28=Sheet2!B10,"",IF((M28+O28)&lt;&gt;0,(M28+O28), ""))</f>
        <v/>
      </c>
    </row>
    <row r="29" spans="1:17" ht="16.2" thickBot="1" x14ac:dyDescent="0.35">
      <c r="A29" s="125" t="s">
        <v>15</v>
      </c>
      <c r="B29" s="126"/>
      <c r="C29" s="127"/>
      <c r="D29" s="128" t="str">
        <f>"="&amp;"1x"&amp;IF(SUM(D19:D24,F19:F28,D25,D28)&lt;&gt;0,SUM(D19:D24,F19:F28,D25,D28),0)&amp;"+"&amp;"2x"&amp;IF(AND(D26&lt;&gt;0,D26&lt;&gt;Sheet2!B10),D26,0) &amp; "+"&amp; "3x" &amp; IF(AND(D27&lt;&gt;0,D27&lt;&gt;Sheet2!B10),D27,0)</f>
        <v>=1x15+2x0+3x0</v>
      </c>
      <c r="E29" s="129"/>
      <c r="F29" s="129"/>
      <c r="G29" s="130"/>
      <c r="H29" s="33">
        <f>IF(1*IF(SUM(D19:D24)&lt;&gt;0,SUM(D19:D24),0)+IF(SUM(F19:F28)&lt;&gt;0,SUM(F19:F28),0)+IF(SUM(D25,D28)&lt;&gt;0,SUM(D25,D28),0)+IF(AND(D26&lt;&gt;"", D26&lt;&gt;Sheet2!B10),D26,0)*2+IF(AND(D27&lt;&gt;"", D27&lt;&gt;Sheet2!B10),D27,0)*3&lt;=P5,0,1*IF(SUM(D19:D24)&lt;&gt;0,SUM(D19:D24),0)+IF(SUM(F19:F28)&lt;&gt;0,SUM(F19:F28),0)+IF(SUM(D25,D28)&lt;&gt;0,SUM(D25,D28),0)+IF(AND(D26&lt;&gt;"", D26&lt;&gt;Sheet2!B10),D26,0)*2+IF(AND(D27&lt;&gt;"", D27&lt;&gt;Sheet2!B10),D27,0)*3)</f>
        <v>15</v>
      </c>
      <c r="I29" s="18"/>
      <c r="J29" s="136" t="s">
        <v>15</v>
      </c>
      <c r="K29" s="126"/>
      <c r="L29" s="137"/>
      <c r="M29" s="128" t="str">
        <f>"="&amp;"1x"&amp;IF(SUM(M19:M24,O19:O28,M25,M28)&lt;&gt;0,SUM(M19:M24,O19:O28,M25,M28),0)&amp;"+"&amp;"2x"&amp;IF(AND(M26&lt;&gt;0,M26&lt;&gt;Sheet2!B10),M26,0) &amp; "+"&amp; "3x" &amp; IF(AND(M27&lt;&gt;0,M27&lt;&gt;Sheet2!B10),M27,0)</f>
        <v>=1x0+2x0+3x0</v>
      </c>
      <c r="N29" s="129"/>
      <c r="O29" s="129"/>
      <c r="P29" s="130"/>
      <c r="Q29" s="33">
        <f>IF(1*IF(SUM(M19:M24)&lt;&gt;0,SUM(M19:M24),0)+IF(SUM(O19:O28)&lt;&gt;0,SUM(O19:O28),0)+IF(SUM(M25,M28)&lt;&gt;0,SUM(M25,M28),0)+IF(AND(M26&lt;&gt;"", M26&lt;&gt;Sheet2!B10),M26,0)*2+IF(AND(M27&lt;&gt;"", M27&lt;&gt;Sheet2!B10),M27,0)*3&lt;=P5,0,1*IF(SUM(M19:M24)&lt;&gt;0,SUM(M19:M24),0)+IF(SUM(O19:O28)&lt;&gt;0,SUM(O19:O28),0)+IF(SUM(M25,M28)&lt;&gt;0,SUM(M25,M28),0)+IF(AND(M26&lt;&gt;"", M26&lt;&gt;Sheet2!B10),M26,0)*2+IF(AND(M27&lt;&gt;"", M27&lt;&gt;Sheet2!B10),M27,0)*3)</f>
        <v>0</v>
      </c>
    </row>
    <row r="30" spans="1:17" ht="9" customHeight="1" thickTop="1" thickBot="1" x14ac:dyDescent="0.3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7" ht="16.8" thickTop="1" thickBot="1" x14ac:dyDescent="0.35">
      <c r="A31" s="133" t="s">
        <v>16</v>
      </c>
      <c r="B31" s="134"/>
      <c r="C31" s="134"/>
      <c r="D31" s="134"/>
      <c r="E31" s="134"/>
      <c r="F31" s="134"/>
      <c r="G31" s="134"/>
      <c r="H31" s="135"/>
      <c r="I31" s="18"/>
      <c r="J31" s="133" t="s">
        <v>17</v>
      </c>
      <c r="K31" s="134"/>
      <c r="L31" s="134"/>
      <c r="M31" s="134"/>
      <c r="N31" s="134"/>
      <c r="O31" s="134"/>
      <c r="P31" s="134"/>
      <c r="Q31" s="135"/>
    </row>
    <row r="32" spans="1:17" s="38" customFormat="1" ht="40.200000000000003" thickTop="1" x14ac:dyDescent="0.25">
      <c r="A32" s="35" t="s">
        <v>13</v>
      </c>
      <c r="B32" s="131" t="s">
        <v>14</v>
      </c>
      <c r="C32" s="132"/>
      <c r="D32" s="71" t="s">
        <v>41</v>
      </c>
      <c r="E32" s="72"/>
      <c r="F32" s="77" t="s">
        <v>42</v>
      </c>
      <c r="G32" s="72"/>
      <c r="H32" s="36" t="s">
        <v>53</v>
      </c>
      <c r="I32" s="37"/>
      <c r="J32" s="35" t="s">
        <v>13</v>
      </c>
      <c r="K32" s="131" t="s">
        <v>14</v>
      </c>
      <c r="L32" s="132"/>
      <c r="M32" s="71" t="s">
        <v>41</v>
      </c>
      <c r="N32" s="72"/>
      <c r="O32" s="77" t="s">
        <v>42</v>
      </c>
      <c r="P32" s="72"/>
      <c r="Q32" s="36" t="s">
        <v>53</v>
      </c>
    </row>
    <row r="33" spans="1:17" x14ac:dyDescent="0.3">
      <c r="A33" s="19" t="s">
        <v>54</v>
      </c>
      <c r="B33" s="116">
        <f>K24+2</f>
        <v>43778</v>
      </c>
      <c r="C33" s="117"/>
      <c r="D33" s="114"/>
      <c r="E33" s="76"/>
      <c r="F33" s="75"/>
      <c r="G33" s="76"/>
      <c r="H33" s="32" t="str">
        <f>IF(D33=Sheet2!B10,"",IF((D33+F33)&lt;&gt;0,(D33+F33), ""))</f>
        <v/>
      </c>
      <c r="I33" s="21"/>
      <c r="J33" s="19" t="s">
        <v>54</v>
      </c>
      <c r="K33" s="116">
        <f>B38+2</f>
        <v>43785</v>
      </c>
      <c r="L33" s="117"/>
      <c r="M33" s="114"/>
      <c r="N33" s="76"/>
      <c r="O33" s="75"/>
      <c r="P33" s="76"/>
      <c r="Q33" s="32" t="str">
        <f>IF(M33=Sheet2!B10,"",IF((M33+O33)&lt;&gt;0,(M33+O33), ""))</f>
        <v/>
      </c>
    </row>
    <row r="34" spans="1:17" ht="15" customHeight="1" x14ac:dyDescent="0.3">
      <c r="A34" s="19" t="s">
        <v>6</v>
      </c>
      <c r="B34" s="116">
        <f>B33+1</f>
        <v>43779</v>
      </c>
      <c r="C34" s="117"/>
      <c r="D34" s="63"/>
      <c r="E34" s="64"/>
      <c r="F34" s="115"/>
      <c r="G34" s="64"/>
      <c r="H34" s="32" t="str">
        <f>IF(D34=Sheet2!B10,"",IF((D34+F34)&lt;&gt;0,(D34+F34), ""))</f>
        <v/>
      </c>
      <c r="I34" s="18"/>
      <c r="J34" s="19" t="s">
        <v>6</v>
      </c>
      <c r="K34" s="116">
        <f>K33+1</f>
        <v>43786</v>
      </c>
      <c r="L34" s="117"/>
      <c r="M34" s="63"/>
      <c r="N34" s="64"/>
      <c r="O34" s="115"/>
      <c r="P34" s="64"/>
      <c r="Q34" s="32" t="str">
        <f>IF(M34=Sheet2!B10,"",IF((M34+O34)&lt;&gt;0,(M34+O34), ""))</f>
        <v/>
      </c>
    </row>
    <row r="35" spans="1:17" ht="15" customHeight="1" x14ac:dyDescent="0.3">
      <c r="A35" s="19" t="s">
        <v>7</v>
      </c>
      <c r="B35" s="116">
        <f>B34+1</f>
        <v>43780</v>
      </c>
      <c r="C35" s="117"/>
      <c r="D35" s="63"/>
      <c r="E35" s="64"/>
      <c r="F35" s="115"/>
      <c r="G35" s="64"/>
      <c r="H35" s="32" t="str">
        <f>IF(D35=Sheet2!B10,"",IF((D35+F35)&lt;&gt;0,(D35+F35), ""))</f>
        <v/>
      </c>
      <c r="I35" s="18"/>
      <c r="J35" s="19" t="s">
        <v>7</v>
      </c>
      <c r="K35" s="116">
        <f>K34+1</f>
        <v>43787</v>
      </c>
      <c r="L35" s="117"/>
      <c r="M35" s="63"/>
      <c r="N35" s="64"/>
      <c r="O35" s="115"/>
      <c r="P35" s="64"/>
      <c r="Q35" s="32" t="str">
        <f>IF(M35=Sheet2!B10,"",IF((M35+O35)&lt;&gt;0,(M35+O35), ""))</f>
        <v/>
      </c>
    </row>
    <row r="36" spans="1:17" ht="15" customHeight="1" x14ac:dyDescent="0.3">
      <c r="A36" s="19" t="s">
        <v>8</v>
      </c>
      <c r="B36" s="116">
        <f>B35+1</f>
        <v>43781</v>
      </c>
      <c r="C36" s="117"/>
      <c r="D36" s="63"/>
      <c r="E36" s="64"/>
      <c r="F36" s="115"/>
      <c r="G36" s="64"/>
      <c r="H36" s="32" t="str">
        <f>IF(D36=Sheet2!B10,"",IF((D36+F36)&lt;&gt;0,(D36+F36), ""))</f>
        <v/>
      </c>
      <c r="I36" s="18"/>
      <c r="J36" s="19" t="s">
        <v>8</v>
      </c>
      <c r="K36" s="116">
        <f>K35+1</f>
        <v>43788</v>
      </c>
      <c r="L36" s="117"/>
      <c r="M36" s="63"/>
      <c r="N36" s="64"/>
      <c r="O36" s="115"/>
      <c r="P36" s="64"/>
      <c r="Q36" s="32" t="str">
        <f>IF(M36=Sheet2!B10,"",IF((M36+O36)&lt;&gt;0,(M36+O36), ""))</f>
        <v/>
      </c>
    </row>
    <row r="37" spans="1:17" ht="15" customHeight="1" x14ac:dyDescent="0.3">
      <c r="A37" s="19" t="s">
        <v>9</v>
      </c>
      <c r="B37" s="116">
        <f>B36+1</f>
        <v>43782</v>
      </c>
      <c r="C37" s="117"/>
      <c r="D37" s="63"/>
      <c r="E37" s="64"/>
      <c r="F37" s="115"/>
      <c r="G37" s="64"/>
      <c r="H37" s="32" t="str">
        <f>IF(D37=Sheet2!B10,"",IF((D37+F37)&lt;&gt;0,(D37+F37), ""))</f>
        <v/>
      </c>
      <c r="I37" s="18"/>
      <c r="J37" s="19" t="s">
        <v>9</v>
      </c>
      <c r="K37" s="116">
        <f>K36+1</f>
        <v>43789</v>
      </c>
      <c r="L37" s="117"/>
      <c r="M37" s="63"/>
      <c r="N37" s="64"/>
      <c r="O37" s="115"/>
      <c r="P37" s="64"/>
      <c r="Q37" s="32" t="str">
        <f>IF(M37=Sheet2!B10,"",IF((M37+O37)&lt;&gt;0,(M37+O37), ""))</f>
        <v/>
      </c>
    </row>
    <row r="38" spans="1:17" ht="15" customHeight="1" x14ac:dyDescent="0.3">
      <c r="A38" s="19" t="s">
        <v>10</v>
      </c>
      <c r="B38" s="116">
        <f>B37+1</f>
        <v>43783</v>
      </c>
      <c r="C38" s="117"/>
      <c r="D38" s="63"/>
      <c r="E38" s="64"/>
      <c r="F38" s="115"/>
      <c r="G38" s="64"/>
      <c r="H38" s="32" t="str">
        <f>IF(D38=Sheet2!B10,"",IF((D38+F38)&lt;&gt;0,(D38+F38), ""))</f>
        <v/>
      </c>
      <c r="I38" s="18"/>
      <c r="J38" s="19" t="s">
        <v>10</v>
      </c>
      <c r="K38" s="116">
        <f>K37+1</f>
        <v>43790</v>
      </c>
      <c r="L38" s="117"/>
      <c r="M38" s="114"/>
      <c r="N38" s="76"/>
      <c r="O38" s="75"/>
      <c r="P38" s="76"/>
      <c r="Q38" s="32" t="str">
        <f>IF(M38=Sheet2!B10,"",IF((M38+O38)&lt;&gt;0,(M38+O38), ""))</f>
        <v/>
      </c>
    </row>
    <row r="39" spans="1:17" ht="21.75" customHeight="1" x14ac:dyDescent="0.3">
      <c r="A39" s="20" t="s">
        <v>18</v>
      </c>
      <c r="B39" s="116"/>
      <c r="C39" s="117"/>
      <c r="D39" s="63"/>
      <c r="E39" s="64"/>
      <c r="F39" s="115"/>
      <c r="G39" s="64"/>
      <c r="H39" s="32" t="str">
        <f>IF(D39=Sheet2!B10,"",IF((D39+F39)&lt;&gt;0,(D39+F39), ""))</f>
        <v/>
      </c>
      <c r="I39" s="18"/>
      <c r="J39" s="20" t="s">
        <v>18</v>
      </c>
      <c r="K39" s="116"/>
      <c r="L39" s="117"/>
      <c r="M39" s="114"/>
      <c r="N39" s="76"/>
      <c r="O39" s="75"/>
      <c r="P39" s="76"/>
      <c r="Q39" s="32" t="str">
        <f>IF(M39=Sheet2!B10,"",IF((M39+O39)&lt;&gt;0,(M39+O39), ""))</f>
        <v/>
      </c>
    </row>
    <row r="40" spans="1:17" x14ac:dyDescent="0.3">
      <c r="A40" s="34" t="s">
        <v>58</v>
      </c>
      <c r="B40" s="116"/>
      <c r="C40" s="117"/>
      <c r="D40" s="63"/>
      <c r="E40" s="64"/>
      <c r="F40" s="115"/>
      <c r="G40" s="64"/>
      <c r="H40" s="32" t="str">
        <f>IF(D40=Sheet2!B24,"",IF((D40+F40)&lt;&gt;0,((D40*2)+F40), ""))</f>
        <v/>
      </c>
      <c r="I40" s="18"/>
      <c r="J40" s="34" t="s">
        <v>58</v>
      </c>
      <c r="K40" s="116"/>
      <c r="L40" s="117"/>
      <c r="M40" s="114"/>
      <c r="N40" s="76"/>
      <c r="O40" s="75"/>
      <c r="P40" s="76"/>
      <c r="Q40" s="32" t="str">
        <f>IF(M40=Sheet2!K24,"",IF((M40+O40)&lt;&gt;0,((M40*2)+O40), ""))</f>
        <v/>
      </c>
    </row>
    <row r="41" spans="1:17" x14ac:dyDescent="0.3">
      <c r="A41" s="34" t="s">
        <v>59</v>
      </c>
      <c r="B41" s="116"/>
      <c r="C41" s="117"/>
      <c r="D41" s="114"/>
      <c r="E41" s="76"/>
      <c r="F41" s="75"/>
      <c r="G41" s="76"/>
      <c r="H41" s="32" t="str">
        <f>IF(D41=Sheet2!B24,"",IF((D41+F41)&lt;&gt;0,((D41*3)+F41), ""))</f>
        <v/>
      </c>
      <c r="I41" s="18"/>
      <c r="J41" s="34" t="s">
        <v>59</v>
      </c>
      <c r="K41" s="116"/>
      <c r="L41" s="117"/>
      <c r="M41" s="114"/>
      <c r="N41" s="76"/>
      <c r="O41" s="75"/>
      <c r="P41" s="76"/>
      <c r="Q41" s="32" t="str">
        <f>IF(M41=Sheet2!K24,"",IF((M41+O41)&lt;&gt;0,((M41*3)+O41), ""))</f>
        <v/>
      </c>
    </row>
    <row r="42" spans="1:17" ht="21.75" customHeight="1" x14ac:dyDescent="0.3">
      <c r="A42" s="20" t="s">
        <v>19</v>
      </c>
      <c r="B42" s="116"/>
      <c r="C42" s="117"/>
      <c r="D42" s="114"/>
      <c r="E42" s="76"/>
      <c r="F42" s="75"/>
      <c r="G42" s="76"/>
      <c r="H42" s="32" t="str">
        <f>IF(D42=Sheet2!B10,"",IF((D42+F42)&lt;&gt;0,(D42+F42), ""))</f>
        <v/>
      </c>
      <c r="I42" s="18"/>
      <c r="J42" s="20" t="s">
        <v>19</v>
      </c>
      <c r="K42" s="116"/>
      <c r="L42" s="117"/>
      <c r="M42" s="114"/>
      <c r="N42" s="76"/>
      <c r="O42" s="75"/>
      <c r="P42" s="76"/>
      <c r="Q42" s="32" t="str">
        <f>IF(M42=Sheet2!B10,"",IF((M42+O42)&lt;&gt;0,(M42+O42), ""))</f>
        <v/>
      </c>
    </row>
    <row r="43" spans="1:17" ht="16.2" thickBot="1" x14ac:dyDescent="0.35">
      <c r="A43" s="125" t="s">
        <v>15</v>
      </c>
      <c r="B43" s="126"/>
      <c r="C43" s="127"/>
      <c r="D43" s="128" t="str">
        <f>"="&amp;"1x"&amp;IF(SUM(D33:D38,F33:F42,D39,D42)&lt;&gt;0,SUM(D33:D38,F33:F42,D39,D42),0)&amp;"+"&amp;"2x"&amp;IF(AND(D40&lt;&gt;0,D40&lt;&gt;Sheet2!B10),D40,0) &amp; "+"&amp; "3x" &amp; IF(AND(D41&lt;&gt;0,D41&lt;&gt;Sheet2!B10),D41,0)</f>
        <v>=1x0+2x0+3x0</v>
      </c>
      <c r="E43" s="129"/>
      <c r="F43" s="129"/>
      <c r="G43" s="130"/>
      <c r="H43" s="33">
        <f>IF(1*IF(SUM(D33:D38)&lt;&gt;0,SUM(D33:D38),0)+IF(SUM(F33:F42)&lt;&gt;0,SUM(F33:F42),0)+IF(SUM(D39,D42)&lt;&gt;0,SUM(D39,D42),0)+IF(AND(D40&lt;&gt;"", D40&lt;&gt;Sheet2!B24),D40,0)*2+IF(AND(D41&lt;&gt;"", D41&lt;&gt;Sheet2!B10),D41,0)*3&lt;=P5,0,1*IF(SUM(D33:D38)&lt;&gt;0,SUM(D33:D38),0)+IF(SUM(F33:F42)&lt;&gt;0,SUM(F33:F42),0)+IF(SUM(D39,D42)&lt;&gt;0,SUM(D39,D42),0)+IF(AND(D40&lt;&gt;"", D40&lt;&gt;Sheet2!B10),D40,0)*2+IF(AND(D41&lt;&gt;"", D41&lt;&gt;Sheet2!B10),D41,0)*3)</f>
        <v>0</v>
      </c>
      <c r="I43" s="18"/>
      <c r="J43" s="125" t="s">
        <v>15</v>
      </c>
      <c r="K43" s="126"/>
      <c r="L43" s="127"/>
      <c r="M43" s="128" t="str">
        <f>"="&amp;"1x"&amp;IF(SUM(M33:M38,O33:O42,M39,M42)&lt;&gt;0,SUM(M33:M38,O33:O42,M39,M42),0)&amp;"+"&amp;"2x"&amp;IF(AND(M40&lt;&gt;0,M40&lt;&gt;Sheet2!B10),M40,0) &amp; "+"&amp; "3x" &amp; IF(AND(M41&lt;&gt;0,M41&lt;&gt;Sheet2!B10),M41,0)</f>
        <v>=1x0+2x0+3x0</v>
      </c>
      <c r="N43" s="129"/>
      <c r="O43" s="129"/>
      <c r="P43" s="130"/>
      <c r="Q43" s="33">
        <f>IF(1*IF(SUM(M33:M38)&lt;&gt;0,SUM(M33:M38),0)+IF(SUM(O33:O42)&lt;&gt;0,SUM(O33:O42),0)+IF(SUM(M39,M42)&lt;&gt;0,SUM(M39,M42),0)+IF(AND(M40&lt;&gt;"", M40&lt;&gt;Sheet2!B10),M40,0)*2+IF(AND(M41&lt;&gt;"", M41&lt;&gt;Sheet2!B10),M41,0)*3&lt;=P5,0,1*IF(SUM(M33:M38)&lt;&gt;0,SUM(M33:M38),0)+IF(SUM(O33:O42)&lt;&gt;0,SUM(O33:O42),0)+IF(SUM(M39,M42)&lt;&gt;0,SUM(M39,M42),0)+IF(AND(M40&lt;&gt;"", M40&lt;&gt;Sheet2!B10),M40,0)*2+IF(AND(M41&lt;&gt;"", M41&lt;&gt;Sheet2!B10),M41,0)*3)</f>
        <v>0</v>
      </c>
    </row>
    <row r="44" spans="1:17" ht="9.75" customHeight="1" thickTop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6.2" thickBot="1" x14ac:dyDescent="0.35">
      <c r="A45" s="119" t="str">
        <f>"کۆی گشتی کاتژمێرەکان : [" &amp; SUM(H29,Q29,H43,Q43) &amp; "] کاتژمێر"</f>
        <v>کۆی گشتی کاتژمێرەکان : [15] کاتژمێر</v>
      </c>
      <c r="B45" s="119"/>
      <c r="C45" s="119"/>
      <c r="D45" s="119"/>
      <c r="E45" s="119"/>
      <c r="F45" s="119"/>
      <c r="G45" s="119"/>
      <c r="H45" s="22"/>
      <c r="I45" s="119" t="str">
        <f>"کۆی کاتژمێرەکانی زێدەکی :[" &amp; SUM(H29,Q29,H43,Q43) - (IF(H29=0,0,P5)+IF(Q29=0,0,P5)+IF(H43=0,0,P5)+IF(Q43=0,0,P5)) &amp; "] کاتژمێر"</f>
        <v>کۆی کاتژمێرەکانی زێدەکی :[11] کاتژمێر</v>
      </c>
      <c r="J45" s="119"/>
      <c r="K45" s="119"/>
      <c r="L45" s="119"/>
      <c r="M45" s="119"/>
      <c r="N45" s="119"/>
      <c r="O45" s="119"/>
      <c r="P45" s="22"/>
      <c r="Q45" s="22"/>
    </row>
    <row r="46" spans="1:17" ht="16.8" thickTop="1" thickBot="1" x14ac:dyDescent="0.35">
      <c r="A46" s="119" t="str">
        <f>"کۆی کاتژمێرەکانی نیساب :[" &amp;IF(H29=0,0,P5)+IF(Q29=0,0,P5)+IF(H43=0,0,P5)+IF(Q43=0,0,P5) &amp; "] کاتژمێر"</f>
        <v>کۆی کاتژمێرەکانی نیساب :[4] کاتژمێر</v>
      </c>
      <c r="B46" s="119"/>
      <c r="C46" s="119"/>
      <c r="D46" s="119"/>
      <c r="E46" s="119"/>
      <c r="F46" s="119"/>
      <c r="G46" s="119"/>
      <c r="H46" s="22"/>
      <c r="I46" s="120" t="s">
        <v>20</v>
      </c>
      <c r="J46" s="120"/>
      <c r="K46" s="120"/>
      <c r="L46" s="123">
        <f>IF(C5=Sheet2!A3,3500,IF(C5=Sheet2!A4,4500,IF(C5=Sheet2!A5,5500,IF(C5=Sheet2!A2,2500,IF(C5=Sheet2!A1,2500,6500)))))</f>
        <v>5500</v>
      </c>
      <c r="M46" s="123"/>
      <c r="N46" s="23" t="s">
        <v>30</v>
      </c>
      <c r="O46" s="22"/>
      <c r="P46" s="22"/>
      <c r="Q46" s="22"/>
    </row>
    <row r="47" spans="1:17" ht="16.8" thickTop="1" thickBot="1" x14ac:dyDescent="0.35">
      <c r="A47" s="12"/>
      <c r="B47" s="12"/>
      <c r="C47" s="12"/>
      <c r="D47" s="12"/>
      <c r="E47" s="12"/>
      <c r="F47" s="12"/>
      <c r="G47" s="12"/>
      <c r="H47" s="22"/>
      <c r="I47" s="121" t="s">
        <v>31</v>
      </c>
      <c r="J47" s="121"/>
      <c r="K47" s="121"/>
      <c r="L47" s="124">
        <f>L46*( SUM(H29,Q29,H43,Q43) - (IF(H29=0,0,P5)+IF(Q29=0,0,P5)+IF(H43=0,0,P5)+IF(Q43=0,0,P5)))</f>
        <v>60500</v>
      </c>
      <c r="M47" s="124"/>
      <c r="N47" s="23" t="s">
        <v>30</v>
      </c>
      <c r="O47" s="22"/>
      <c r="P47" s="22"/>
      <c r="Q47" s="22"/>
    </row>
    <row r="48" spans="1:17" ht="51" customHeight="1" thickTop="1" x14ac:dyDescent="0.3">
      <c r="A48" s="12"/>
      <c r="B48" s="12"/>
      <c r="C48" s="12"/>
      <c r="D48" s="12"/>
      <c r="E48" s="12"/>
      <c r="F48" s="12"/>
      <c r="G48" s="12"/>
      <c r="H48" s="22"/>
      <c r="I48" s="24"/>
      <c r="J48" s="24"/>
      <c r="K48" s="24"/>
      <c r="L48" s="25"/>
      <c r="M48" s="26"/>
      <c r="N48" s="22"/>
      <c r="O48" s="22"/>
      <c r="P48" s="22"/>
      <c r="Q48" s="22"/>
    </row>
    <row r="49" spans="1:17" x14ac:dyDescent="0.3">
      <c r="A49" s="122" t="s">
        <v>56</v>
      </c>
      <c r="B49" s="122"/>
      <c r="C49" s="122"/>
      <c r="D49" s="8"/>
      <c r="E49" s="4"/>
      <c r="F49" s="4"/>
      <c r="G49" s="118" t="s">
        <v>43</v>
      </c>
      <c r="H49" s="118"/>
      <c r="I49" s="118"/>
      <c r="J49" s="118"/>
      <c r="M49" s="83" t="s">
        <v>44</v>
      </c>
      <c r="N49" s="83"/>
      <c r="O49" s="83"/>
    </row>
    <row r="50" spans="1:17" x14ac:dyDescent="0.3">
      <c r="A50" s="122" t="s">
        <v>32</v>
      </c>
      <c r="B50" s="122"/>
      <c r="C50" s="122"/>
      <c r="D50" s="8"/>
      <c r="E50" s="4"/>
      <c r="F50" s="4"/>
      <c r="G50" s="118" t="s">
        <v>45</v>
      </c>
      <c r="H50" s="118"/>
      <c r="I50" s="118"/>
      <c r="J50" s="118"/>
      <c r="M50" s="83" t="s">
        <v>46</v>
      </c>
      <c r="N50" s="83"/>
      <c r="O50" s="83"/>
    </row>
    <row r="51" spans="1:17" ht="63.75" customHeight="1" x14ac:dyDescent="0.3">
      <c r="A51" s="9"/>
      <c r="B51" s="9"/>
      <c r="C51" s="9"/>
      <c r="D51" s="8"/>
      <c r="E51" s="7"/>
      <c r="F51" s="7"/>
      <c r="G51" s="7"/>
      <c r="H51" s="7"/>
      <c r="J51" s="6"/>
      <c r="K51" s="6"/>
      <c r="L51" s="6"/>
      <c r="M51" s="6"/>
      <c r="N51" s="6"/>
      <c r="O51" s="3"/>
    </row>
    <row r="52" spans="1:17" ht="14.25" customHeight="1" x14ac:dyDescent="0.3">
      <c r="A52" s="122" t="str">
        <f>C4</f>
        <v>پ.ى.د.فكرى على قادر</v>
      </c>
      <c r="B52" s="122"/>
      <c r="C52" s="122"/>
      <c r="D52" s="8"/>
      <c r="E52" s="4"/>
      <c r="F52" s="4"/>
      <c r="G52" s="118" t="s">
        <v>61</v>
      </c>
      <c r="H52" s="118"/>
      <c r="I52" s="118"/>
      <c r="J52" s="118"/>
      <c r="K52" s="3"/>
      <c r="L52" s="3"/>
      <c r="M52" s="83" t="s">
        <v>33</v>
      </c>
      <c r="N52" s="83"/>
      <c r="O52" s="83"/>
    </row>
    <row r="53" spans="1:17" ht="14.25" customHeight="1" x14ac:dyDescent="0.3">
      <c r="A53" s="122" t="s">
        <v>47</v>
      </c>
      <c r="B53" s="122"/>
      <c r="C53" s="122"/>
      <c r="D53" s="8"/>
      <c r="E53" s="4"/>
      <c r="F53" s="4"/>
      <c r="G53" s="118" t="s">
        <v>48</v>
      </c>
      <c r="H53" s="118"/>
      <c r="I53" s="118"/>
      <c r="J53" s="118"/>
      <c r="K53" s="3"/>
      <c r="L53" s="3"/>
      <c r="M53" s="83" t="s">
        <v>49</v>
      </c>
      <c r="N53" s="83"/>
      <c r="O53" s="83"/>
    </row>
    <row r="54" spans="1:17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</sheetData>
  <mergeCells count="271">
    <mergeCell ref="A4:B4"/>
    <mergeCell ref="C4:F4"/>
    <mergeCell ref="M4:O4"/>
    <mergeCell ref="A5:B5"/>
    <mergeCell ref="C5:F5"/>
    <mergeCell ref="M5:O5"/>
    <mergeCell ref="A1:F1"/>
    <mergeCell ref="M1:Q1"/>
    <mergeCell ref="A2:F2"/>
    <mergeCell ref="M2:N2"/>
    <mergeCell ref="O2:P2"/>
    <mergeCell ref="A3:F3"/>
    <mergeCell ref="M3:O3"/>
    <mergeCell ref="AF5:AG5"/>
    <mergeCell ref="AH5:AI5"/>
    <mergeCell ref="B6:C6"/>
    <mergeCell ref="D6:E6"/>
    <mergeCell ref="F6:G6"/>
    <mergeCell ref="H6:I6"/>
    <mergeCell ref="J6:K6"/>
    <mergeCell ref="L6:M6"/>
    <mergeCell ref="N6:O6"/>
    <mergeCell ref="P6:Q6"/>
    <mergeCell ref="S5:T5"/>
    <mergeCell ref="U5:V5"/>
    <mergeCell ref="W5:X5"/>
    <mergeCell ref="Y5:AA5"/>
    <mergeCell ref="AB5:AC5"/>
    <mergeCell ref="AD5:AE5"/>
    <mergeCell ref="J8:K8"/>
    <mergeCell ref="L8:M8"/>
    <mergeCell ref="N8:O8"/>
    <mergeCell ref="P8:Q8"/>
    <mergeCell ref="AF6:AG6"/>
    <mergeCell ref="AH6:AI6"/>
    <mergeCell ref="B7:C7"/>
    <mergeCell ref="D7:E7"/>
    <mergeCell ref="F7:G7"/>
    <mergeCell ref="H7:I7"/>
    <mergeCell ref="J7:K7"/>
    <mergeCell ref="L7:M7"/>
    <mergeCell ref="N7:O7"/>
    <mergeCell ref="P7:Q7"/>
    <mergeCell ref="S6:T6"/>
    <mergeCell ref="U6:V6"/>
    <mergeCell ref="W6:X6"/>
    <mergeCell ref="Y6:AA6"/>
    <mergeCell ref="AB6:AC6"/>
    <mergeCell ref="AD6:AE6"/>
    <mergeCell ref="W9:X9"/>
    <mergeCell ref="Y9:AA9"/>
    <mergeCell ref="AB9:AC9"/>
    <mergeCell ref="AD9:AE9"/>
    <mergeCell ref="AF9:AG9"/>
    <mergeCell ref="AH9:AI9"/>
    <mergeCell ref="AF8:AG8"/>
    <mergeCell ref="AH8:AI8"/>
    <mergeCell ref="B9:C9"/>
    <mergeCell ref="D9:E9"/>
    <mergeCell ref="F9:G9"/>
    <mergeCell ref="H9:I9"/>
    <mergeCell ref="J9:M9"/>
    <mergeCell ref="N9:Q9"/>
    <mergeCell ref="S9:T9"/>
    <mergeCell ref="U9:V9"/>
    <mergeCell ref="S8:T8"/>
    <mergeCell ref="U8:V8"/>
    <mergeCell ref="W8:X8"/>
    <mergeCell ref="Y8:AA8"/>
    <mergeCell ref="AB8:AC8"/>
    <mergeCell ref="AD8:AE8"/>
    <mergeCell ref="B8:E8"/>
    <mergeCell ref="F8:I8"/>
    <mergeCell ref="AF10:AG10"/>
    <mergeCell ref="AH10:AI10"/>
    <mergeCell ref="B11:C11"/>
    <mergeCell ref="D11:E11"/>
    <mergeCell ref="F11:G11"/>
    <mergeCell ref="H11:I11"/>
    <mergeCell ref="J11:K11"/>
    <mergeCell ref="L11:M11"/>
    <mergeCell ref="N11:O11"/>
    <mergeCell ref="P10:Q10"/>
    <mergeCell ref="S10:T10"/>
    <mergeCell ref="U10:V10"/>
    <mergeCell ref="W10:X10"/>
    <mergeCell ref="Y10:AA10"/>
    <mergeCell ref="AB10:AC10"/>
    <mergeCell ref="B10:E10"/>
    <mergeCell ref="F10:G10"/>
    <mergeCell ref="H10:I10"/>
    <mergeCell ref="J10:K10"/>
    <mergeCell ref="L10:M10"/>
    <mergeCell ref="N10:O10"/>
    <mergeCell ref="P11:Q11"/>
    <mergeCell ref="B12:C12"/>
    <mergeCell ref="D12:E12"/>
    <mergeCell ref="F12:I12"/>
    <mergeCell ref="J12:K12"/>
    <mergeCell ref="L12:M12"/>
    <mergeCell ref="N12:O12"/>
    <mergeCell ref="P12:Q12"/>
    <mergeCell ref="AD10:AE10"/>
    <mergeCell ref="B18:C18"/>
    <mergeCell ref="D18:E18"/>
    <mergeCell ref="F18:G18"/>
    <mergeCell ref="K18:L18"/>
    <mergeCell ref="M18:N18"/>
    <mergeCell ref="O18:P18"/>
    <mergeCell ref="A14:C15"/>
    <mergeCell ref="D14:E14"/>
    <mergeCell ref="F14:Q14"/>
    <mergeCell ref="D15:E15"/>
    <mergeCell ref="F15:Q15"/>
    <mergeCell ref="A17:H17"/>
    <mergeCell ref="J17:Q17"/>
    <mergeCell ref="B20:C20"/>
    <mergeCell ref="D20:E20"/>
    <mergeCell ref="F20:G20"/>
    <mergeCell ref="K20:L20"/>
    <mergeCell ref="M20:N20"/>
    <mergeCell ref="O20:P20"/>
    <mergeCell ref="B19:C19"/>
    <mergeCell ref="D19:E19"/>
    <mergeCell ref="F19:G19"/>
    <mergeCell ref="K19:L19"/>
    <mergeCell ref="M19:N19"/>
    <mergeCell ref="O19:P19"/>
    <mergeCell ref="B22:C22"/>
    <mergeCell ref="D22:E22"/>
    <mergeCell ref="F22:G22"/>
    <mergeCell ref="K22:L22"/>
    <mergeCell ref="M22:N22"/>
    <mergeCell ref="O22:P22"/>
    <mergeCell ref="B21:C21"/>
    <mergeCell ref="D21:E21"/>
    <mergeCell ref="F21:G21"/>
    <mergeCell ref="K21:L21"/>
    <mergeCell ref="M21:N21"/>
    <mergeCell ref="O21:P21"/>
    <mergeCell ref="B24:C24"/>
    <mergeCell ref="D24:E24"/>
    <mergeCell ref="F24:G24"/>
    <mergeCell ref="K24:L24"/>
    <mergeCell ref="M24:N24"/>
    <mergeCell ref="O24:P24"/>
    <mergeCell ref="B23:C23"/>
    <mergeCell ref="D23:E23"/>
    <mergeCell ref="F23:G23"/>
    <mergeCell ref="K23:L23"/>
    <mergeCell ref="M23:N23"/>
    <mergeCell ref="O23:P23"/>
    <mergeCell ref="B26:C26"/>
    <mergeCell ref="D26:E26"/>
    <mergeCell ref="F26:G26"/>
    <mergeCell ref="K26:L26"/>
    <mergeCell ref="M26:N26"/>
    <mergeCell ref="O26:P26"/>
    <mergeCell ref="B25:C25"/>
    <mergeCell ref="D25:E25"/>
    <mergeCell ref="F25:G25"/>
    <mergeCell ref="K25:L25"/>
    <mergeCell ref="M25:N25"/>
    <mergeCell ref="O25:P25"/>
    <mergeCell ref="B28:C28"/>
    <mergeCell ref="D28:E28"/>
    <mergeCell ref="F28:G28"/>
    <mergeCell ref="K28:L28"/>
    <mergeCell ref="M28:N28"/>
    <mergeCell ref="O28:P28"/>
    <mergeCell ref="B27:C27"/>
    <mergeCell ref="D27:E27"/>
    <mergeCell ref="F27:G27"/>
    <mergeCell ref="K27:L27"/>
    <mergeCell ref="M27:N27"/>
    <mergeCell ref="O27:P27"/>
    <mergeCell ref="B32:C32"/>
    <mergeCell ref="D32:E32"/>
    <mergeCell ref="F32:G32"/>
    <mergeCell ref="K32:L32"/>
    <mergeCell ref="M32:N32"/>
    <mergeCell ref="O32:P32"/>
    <mergeCell ref="A29:C29"/>
    <mergeCell ref="D29:G29"/>
    <mergeCell ref="J29:L29"/>
    <mergeCell ref="M29:P29"/>
    <mergeCell ref="A31:H31"/>
    <mergeCell ref="J31:Q31"/>
    <mergeCell ref="B34:C34"/>
    <mergeCell ref="D34:E34"/>
    <mergeCell ref="F34:G34"/>
    <mergeCell ref="K34:L34"/>
    <mergeCell ref="M34:N34"/>
    <mergeCell ref="O34:P34"/>
    <mergeCell ref="B33:C33"/>
    <mergeCell ref="D33:E33"/>
    <mergeCell ref="F33:G33"/>
    <mergeCell ref="K33:L33"/>
    <mergeCell ref="M33:N33"/>
    <mergeCell ref="O33:P33"/>
    <mergeCell ref="B36:C36"/>
    <mergeCell ref="D36:E36"/>
    <mergeCell ref="F36:G36"/>
    <mergeCell ref="K36:L36"/>
    <mergeCell ref="M36:N36"/>
    <mergeCell ref="O36:P36"/>
    <mergeCell ref="B35:C35"/>
    <mergeCell ref="D35:E35"/>
    <mergeCell ref="F35:G35"/>
    <mergeCell ref="K35:L35"/>
    <mergeCell ref="M35:N35"/>
    <mergeCell ref="O35:P35"/>
    <mergeCell ref="B38:C38"/>
    <mergeCell ref="D38:E38"/>
    <mergeCell ref="F38:G38"/>
    <mergeCell ref="K38:L38"/>
    <mergeCell ref="M38:N38"/>
    <mergeCell ref="O38:P38"/>
    <mergeCell ref="B37:C37"/>
    <mergeCell ref="D37:E37"/>
    <mergeCell ref="F37:G37"/>
    <mergeCell ref="K37:L37"/>
    <mergeCell ref="M37:N37"/>
    <mergeCell ref="O37:P37"/>
    <mergeCell ref="B40:C40"/>
    <mergeCell ref="D40:E40"/>
    <mergeCell ref="F40:G40"/>
    <mergeCell ref="K40:L40"/>
    <mergeCell ref="M40:N40"/>
    <mergeCell ref="O40:P40"/>
    <mergeCell ref="B39:C39"/>
    <mergeCell ref="D39:E39"/>
    <mergeCell ref="F39:G39"/>
    <mergeCell ref="K39:L39"/>
    <mergeCell ref="M39:N39"/>
    <mergeCell ref="O39:P39"/>
    <mergeCell ref="B42:C42"/>
    <mergeCell ref="D42:E42"/>
    <mergeCell ref="F42:G42"/>
    <mergeCell ref="K42:L42"/>
    <mergeCell ref="M42:N42"/>
    <mergeCell ref="O42:P42"/>
    <mergeCell ref="B41:C41"/>
    <mergeCell ref="D41:E41"/>
    <mergeCell ref="F41:G41"/>
    <mergeCell ref="K41:L41"/>
    <mergeCell ref="M41:N41"/>
    <mergeCell ref="O41:P41"/>
    <mergeCell ref="A46:G46"/>
    <mergeCell ref="I46:K46"/>
    <mergeCell ref="L46:M46"/>
    <mergeCell ref="I47:K47"/>
    <mergeCell ref="L47:M47"/>
    <mergeCell ref="A49:C49"/>
    <mergeCell ref="G49:J49"/>
    <mergeCell ref="M49:O49"/>
    <mergeCell ref="A43:C43"/>
    <mergeCell ref="D43:G43"/>
    <mergeCell ref="J43:L43"/>
    <mergeCell ref="M43:P43"/>
    <mergeCell ref="A45:G45"/>
    <mergeCell ref="I45:O45"/>
    <mergeCell ref="A53:C53"/>
    <mergeCell ref="G53:J53"/>
    <mergeCell ref="M53:O53"/>
    <mergeCell ref="A50:C50"/>
    <mergeCell ref="G50:J50"/>
    <mergeCell ref="M50:O50"/>
    <mergeCell ref="A52:C52"/>
    <mergeCell ref="G52:J52"/>
    <mergeCell ref="M52:O52"/>
  </mergeCells>
  <dataValidations count="6">
    <dataValidation type="list" allowBlank="1" showInputMessage="1" showErrorMessage="1" sqref="K39:L39 K41:L42" xr:uid="{00000000-0002-0000-0400-000000000000}">
      <formula1>list4</formula1>
    </dataValidation>
    <dataValidation type="list" showInputMessage="1" showErrorMessage="1" sqref="F33:G33 O19:P19 F19" xr:uid="{00000000-0002-0000-0400-000001000000}">
      <formula1>Lecc</formula1>
    </dataValidation>
    <dataValidation type="list" allowBlank="1" showInputMessage="1" showErrorMessage="1" sqref="B39:C42" xr:uid="{00000000-0002-0000-0400-000002000000}">
      <formula1>list3</formula1>
    </dataValidation>
    <dataValidation type="list" allowBlank="1" showInputMessage="1" showErrorMessage="1" sqref="K25:L28" xr:uid="{00000000-0002-0000-0400-000003000000}">
      <formula1>list2</formula1>
    </dataValidation>
    <dataValidation type="list" allowBlank="1" showInputMessage="1" showErrorMessage="1" sqref="B25:B28 C25 C28" xr:uid="{00000000-0002-0000-0400-000004000000}">
      <formula1>list1</formula1>
    </dataValidation>
    <dataValidation type="list" allowBlank="1" showInputMessage="1" showErrorMessage="1" sqref="Q33:Q42 O33:P33 H33:H42 Q19:Q28 F20:F28 O34:O42 O20:O28 H19:H28 F34:F42" xr:uid="{00000000-0002-0000-0400-000005000000}">
      <formula1>Lecc</formula1>
    </dataValidation>
  </dataValidations>
  <printOptions horizontalCentered="1" verticalCentered="1"/>
  <pageMargins left="0" right="0" top="0" bottom="0" header="0" footer="0"/>
  <pageSetup paperSize="9" scale="78" orientation="portrait" horizontalDpi="4294967293" r:id="rId1"/>
  <colBreaks count="1" manualBreakCount="1">
    <brk id="17" max="5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7" id="{A4005DF6-BC59-44AD-9F53-A8141610CA0F}">
            <xm:f>$D$19=Sheet2!$B$10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D19:F19</xm:sqref>
        </x14:conditionalFormatting>
        <x14:conditionalFormatting xmlns:xm="http://schemas.microsoft.com/office/excel/2006/main">
          <x14:cfRule type="expression" priority="103" stopIfTrue="1" id="{B2D3AA0E-CC2F-4BAE-BAE9-CB874679CFDC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D20:G20</xm:sqref>
        </x14:conditionalFormatting>
        <x14:conditionalFormatting xmlns:xm="http://schemas.microsoft.com/office/excel/2006/main">
          <x14:cfRule type="expression" priority="104" stopIfTrue="1" id="{FED2B314-AA92-4691-857E-6C3826AA5D2B}">
            <xm:f>$D$21=Sheet2!$B$10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D21:G21</xm:sqref>
        </x14:conditionalFormatting>
        <x14:conditionalFormatting xmlns:xm="http://schemas.microsoft.com/office/excel/2006/main">
          <x14:cfRule type="expression" priority="101" id="{83C5E498-7F00-466B-BE11-A01C05B39EB5}">
            <xm:f>$D$22=Sheet2!$B$10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D22:G22</xm:sqref>
        </x14:conditionalFormatting>
        <x14:conditionalFormatting xmlns:xm="http://schemas.microsoft.com/office/excel/2006/main">
          <x14:cfRule type="expression" priority="99" id="{DCC6F1B9-CE58-46E1-8666-A3D404955659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D23:G23</xm:sqref>
        </x14:conditionalFormatting>
        <x14:conditionalFormatting xmlns:xm="http://schemas.microsoft.com/office/excel/2006/main">
          <x14:cfRule type="expression" priority="89" id="{3B6E4EBC-1CC1-4E6E-B248-61738CED842C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D24:G24</xm:sqref>
        </x14:conditionalFormatting>
        <x14:conditionalFormatting xmlns:xm="http://schemas.microsoft.com/office/excel/2006/main">
          <x14:cfRule type="expression" priority="86" id="{699B28CF-06F5-4520-88F5-1230B35BC3F5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D25:G25</xm:sqref>
        </x14:conditionalFormatting>
        <x14:conditionalFormatting xmlns:xm="http://schemas.microsoft.com/office/excel/2006/main">
          <x14:cfRule type="expression" priority="83" id="{71893CCE-B0EF-4585-9CF7-70BEA7DAF243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D26:G26</xm:sqref>
        </x14:conditionalFormatting>
        <x14:conditionalFormatting xmlns:xm="http://schemas.microsoft.com/office/excel/2006/main">
          <x14:cfRule type="expression" priority="80" id="{B2DF9AEA-EAD3-4C2A-BA2B-16E118EBDDF3}">
            <xm:f>($D$27=Sheet2!$B$10)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D27:G27</xm:sqref>
        </x14:conditionalFormatting>
        <x14:conditionalFormatting xmlns:xm="http://schemas.microsoft.com/office/excel/2006/main">
          <x14:cfRule type="expression" priority="77" id="{D992D503-6565-4B00-867A-313DEC962D6C}">
            <xm:f>($D$28=Sheet2!$B$10)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D28:G28</xm:sqref>
        </x14:conditionalFormatting>
        <x14:conditionalFormatting xmlns:xm="http://schemas.microsoft.com/office/excel/2006/main">
          <x14:cfRule type="expression" priority="95" id="{92B0E545-CC5C-48D7-95D0-EE5E86FFC1CD}">
            <xm:f>$D$33=Sheet2!$B$10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D33:G33</xm:sqref>
        </x14:conditionalFormatting>
        <x14:conditionalFormatting xmlns:xm="http://schemas.microsoft.com/office/excel/2006/main">
          <x14:cfRule type="expression" priority="29" stopIfTrue="1" id="{0DFA13D5-8594-4686-BED1-006AF49A1C60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D34:G34</xm:sqref>
        </x14:conditionalFormatting>
        <x14:conditionalFormatting xmlns:xm="http://schemas.microsoft.com/office/excel/2006/main">
          <x14:cfRule type="expression" priority="12" stopIfTrue="1" id="{5AA96455-409D-4A66-8594-21A4DAD8779A}">
            <xm:f>$D$21=Sheet2!$B$10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D35:G35</xm:sqref>
        </x14:conditionalFormatting>
        <x14:conditionalFormatting xmlns:xm="http://schemas.microsoft.com/office/excel/2006/main">
          <x14:cfRule type="expression" priority="10" id="{D5D1B4A4-7926-44E3-83E1-803FCC3EA28D}">
            <xm:f>$D$22=Sheet2!$B$10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D36:G36</xm:sqref>
        </x14:conditionalFormatting>
        <x14:conditionalFormatting xmlns:xm="http://schemas.microsoft.com/office/excel/2006/main">
          <x14:cfRule type="expression" priority="8" id="{53C87E11-12AF-4EDF-8CC6-FF373099D0D0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D37:G37</xm:sqref>
        </x14:conditionalFormatting>
        <x14:conditionalFormatting xmlns:xm="http://schemas.microsoft.com/office/excel/2006/main">
          <x14:cfRule type="expression" priority="6" id="{E7088C13-9F18-482F-B270-89AD65BD7952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D38:G38</xm:sqref>
        </x14:conditionalFormatting>
        <x14:conditionalFormatting xmlns:xm="http://schemas.microsoft.com/office/excel/2006/main">
          <x14:cfRule type="expression" priority="4" id="{78F121BB-F5A0-47AA-8EE5-99CB6594F0B2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D39:G39</xm:sqref>
        </x14:conditionalFormatting>
        <x14:conditionalFormatting xmlns:xm="http://schemas.microsoft.com/office/excel/2006/main">
          <x14:cfRule type="expression" priority="2" id="{B2A51802-3F9D-46F2-BA43-E4315BF40676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D40:G40</xm:sqref>
        </x14:conditionalFormatting>
        <x14:conditionalFormatting xmlns:xm="http://schemas.microsoft.com/office/excel/2006/main">
          <x14:cfRule type="expression" priority="54" id="{8CC17360-9406-4A31-8B07-04AFD1601C5B}">
            <xm:f>$D$41=Sheet2!$B$10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D41:G41</xm:sqref>
        </x14:conditionalFormatting>
        <x14:conditionalFormatting xmlns:xm="http://schemas.microsoft.com/office/excel/2006/main">
          <x14:cfRule type="expression" priority="53" id="{58439C37-F8B6-4EE7-A701-8ECCBC883F37}">
            <xm:f>$D$42=Sheet2!$B$10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D42:G42</xm:sqref>
        </x14:conditionalFormatting>
        <x14:conditionalFormatting xmlns:xm="http://schemas.microsoft.com/office/excel/2006/main">
          <x14:cfRule type="expression" priority="105" id="{175E8166-110A-4324-ADC2-079E439C6732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F20</xm:sqref>
        </x14:conditionalFormatting>
        <x14:conditionalFormatting xmlns:xm="http://schemas.microsoft.com/office/excel/2006/main">
          <x14:cfRule type="expression" priority="102" id="{D5EEBBFD-2F5C-43CC-9F5B-B7061DD022D1}">
            <xm:f>($D$21=Sheet2!$B$10)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F21</xm:sqref>
        </x14:conditionalFormatting>
        <x14:conditionalFormatting xmlns:xm="http://schemas.microsoft.com/office/excel/2006/main">
          <x14:cfRule type="expression" priority="100" id="{415F7EFB-31B1-4541-9948-7A6D8F7C179A}">
            <xm:f>($D$22=Sheet2!$B$10)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F22</xm:sqref>
        </x14:conditionalFormatting>
        <x14:conditionalFormatting xmlns:xm="http://schemas.microsoft.com/office/excel/2006/main">
          <x14:cfRule type="expression" priority="98" id="{087B24E0-8640-4418-80BC-A1E4DDF5CE43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F23</xm:sqref>
        </x14:conditionalFormatting>
        <x14:conditionalFormatting xmlns:xm="http://schemas.microsoft.com/office/excel/2006/main">
          <x14:cfRule type="expression" priority="88" id="{CBEB6BC4-D986-456B-AAD6-A2BA598684CE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F24</xm:sqref>
        </x14:conditionalFormatting>
        <x14:conditionalFormatting xmlns:xm="http://schemas.microsoft.com/office/excel/2006/main">
          <x14:cfRule type="expression" priority="85" id="{3A0FDC5A-E987-4E97-BAB3-32DBF2596D85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F25</xm:sqref>
        </x14:conditionalFormatting>
        <x14:conditionalFormatting xmlns:xm="http://schemas.microsoft.com/office/excel/2006/main">
          <x14:cfRule type="expression" priority="82" id="{AC4A323C-8FE8-4765-AEA2-C379F6F02FBB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F26</xm:sqref>
        </x14:conditionalFormatting>
        <x14:conditionalFormatting xmlns:xm="http://schemas.microsoft.com/office/excel/2006/main">
          <x14:cfRule type="expression" priority="79" id="{71F1E876-3326-47FA-80AE-C5091A1B272F}">
            <xm:f>($D$27=Sheet2!$B$10)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F27</xm:sqref>
        </x14:conditionalFormatting>
        <x14:conditionalFormatting xmlns:xm="http://schemas.microsoft.com/office/excel/2006/main">
          <x14:cfRule type="expression" priority="76" id="{78E2F4F6-74F5-4F09-92A1-62ADBF934F82}">
            <xm:f>($D$28=Sheet2!$B$10)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F28</xm:sqref>
        </x14:conditionalFormatting>
        <x14:conditionalFormatting xmlns:xm="http://schemas.microsoft.com/office/excel/2006/main">
          <x14:cfRule type="expression" priority="30" id="{D394F833-FF12-4178-A7C6-791C90BE5B04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F34</xm:sqref>
        </x14:conditionalFormatting>
        <x14:conditionalFormatting xmlns:xm="http://schemas.microsoft.com/office/excel/2006/main">
          <x14:cfRule type="expression" priority="11" id="{8E585339-8DB1-4035-93C9-AEC80CD9E4FC}">
            <xm:f>($D$21=Sheet2!$B$10)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F35</xm:sqref>
        </x14:conditionalFormatting>
        <x14:conditionalFormatting xmlns:xm="http://schemas.microsoft.com/office/excel/2006/main">
          <x14:cfRule type="expression" priority="9" id="{B159D7B2-81D6-4B63-81F8-3F0470D46E46}">
            <xm:f>($D$22=Sheet2!$B$10)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F36</xm:sqref>
        </x14:conditionalFormatting>
        <x14:conditionalFormatting xmlns:xm="http://schemas.microsoft.com/office/excel/2006/main">
          <x14:cfRule type="expression" priority="7" id="{1406159A-695A-407D-8F75-8EB46E0BE7A9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F37</xm:sqref>
        </x14:conditionalFormatting>
        <x14:conditionalFormatting xmlns:xm="http://schemas.microsoft.com/office/excel/2006/main">
          <x14:cfRule type="expression" priority="5" id="{778143A0-DC2A-4DF9-9CA4-D6A3262637CC}">
            <xm:f>($D$24=Sheet2!$B$10)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F38</xm:sqref>
        </x14:conditionalFormatting>
        <x14:conditionalFormatting xmlns:xm="http://schemas.microsoft.com/office/excel/2006/main">
          <x14:cfRule type="expression" priority="3" id="{2FF40534-9D44-4344-8F98-10B1675EF4A2}">
            <xm:f>($D$25=Sheet2!$B$10)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F39</xm:sqref>
        </x14:conditionalFormatting>
        <x14:conditionalFormatting xmlns:xm="http://schemas.microsoft.com/office/excel/2006/main">
          <x14:cfRule type="expression" priority="1" id="{16AC4DD3-C2E9-4552-B4EB-635CFEDF80F7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F40</xm:sqref>
        </x14:conditionalFormatting>
        <x14:conditionalFormatting xmlns:xm="http://schemas.microsoft.com/office/excel/2006/main">
          <x14:cfRule type="expression" priority="96" id="{6A65A67C-9776-493C-803F-862D52BD0D7D}">
            <xm:f>$D$19=Sheet2!$B$10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H19</xm:sqref>
        </x14:conditionalFormatting>
        <x14:conditionalFormatting xmlns:xm="http://schemas.microsoft.com/office/excel/2006/main">
          <x14:cfRule type="expression" priority="93" id="{C3CFB2E3-B950-412C-8DBA-08150791CF4A}">
            <xm:f>$D$20=Sheet2!$B$10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H20</xm:sqref>
        </x14:conditionalFormatting>
        <x14:conditionalFormatting xmlns:xm="http://schemas.microsoft.com/office/excel/2006/main">
          <x14:cfRule type="expression" priority="92" id="{FF4279ED-BC44-407F-921A-5B64338074C2}">
            <xm:f>$D$21=Sheet2!$B$10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H21</xm:sqref>
        </x14:conditionalFormatting>
        <x14:conditionalFormatting xmlns:xm="http://schemas.microsoft.com/office/excel/2006/main">
          <x14:cfRule type="expression" priority="91" id="{36C62EE8-C4D7-4F5E-A9AA-779A59B35585}">
            <xm:f>$D$22=Sheet2!$B$10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H22</xm:sqref>
        </x14:conditionalFormatting>
        <x14:conditionalFormatting xmlns:xm="http://schemas.microsoft.com/office/excel/2006/main">
          <x14:cfRule type="expression" priority="90" id="{D7B6F68E-90A0-411B-86A8-DD6C33D29CF1}">
            <xm:f>$D$23=Sheet2!$B$10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H23</xm:sqref>
        </x14:conditionalFormatting>
        <x14:conditionalFormatting xmlns:xm="http://schemas.microsoft.com/office/excel/2006/main">
          <x14:cfRule type="expression" priority="87" id="{F659CED9-5B7F-4597-A402-FEC462A266C1}">
            <xm:f>$D$24=Sheet2!$B$10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H24</xm:sqref>
        </x14:conditionalFormatting>
        <x14:conditionalFormatting xmlns:xm="http://schemas.microsoft.com/office/excel/2006/main">
          <x14:cfRule type="expression" priority="84" id="{538FA144-8D23-4F19-9E53-D07722CFB4C8}">
            <xm:f>$D$25=Sheet2!$B$10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expression" priority="81" id="{AA650F9C-B3E1-4C80-8317-8AC5E289924E}">
            <xm:f>$D$26=Sheet2!$B$10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H26</xm:sqref>
        </x14:conditionalFormatting>
        <x14:conditionalFormatting xmlns:xm="http://schemas.microsoft.com/office/excel/2006/main">
          <x14:cfRule type="expression" priority="78" id="{81EB9D3E-C40A-4A28-A378-32350A68079B}">
            <xm:f>$D$27=Sheet2!$B$10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H27</xm:sqref>
        </x14:conditionalFormatting>
        <x14:conditionalFormatting xmlns:xm="http://schemas.microsoft.com/office/excel/2006/main">
          <x14:cfRule type="expression" priority="75" id="{876337A4-0134-4D20-9497-C75B91CDDC1C}">
            <xm:f>$D$28=Sheet2!$B$10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expression" priority="94" id="{C5F449D5-59B0-43D9-BEBD-AF3997CFA69F}">
            <xm:f>$D$33=Sheet2!$B$10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60" id="{0EA2ACBF-0D2A-4D31-8D52-CD21322733AA}">
            <xm:f>$D$34=Sheet2!$B$10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59" id="{FE026594-CE7C-4E68-89F4-166FDB44E186}">
            <xm:f>$D$35=Sheet2!$B$10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H35</xm:sqref>
        </x14:conditionalFormatting>
        <x14:conditionalFormatting xmlns:xm="http://schemas.microsoft.com/office/excel/2006/main">
          <x14:cfRule type="expression" priority="58" id="{030986F2-57E0-4265-AC02-BC975F09E70E}">
            <xm:f>$D$36=Sheet2!$B$10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H36</xm:sqref>
        </x14:conditionalFormatting>
        <x14:conditionalFormatting xmlns:xm="http://schemas.microsoft.com/office/excel/2006/main">
          <x14:cfRule type="expression" priority="57" id="{1E508694-05A3-472C-BE5D-C393B355919F}">
            <xm:f>$D$37=Sheet2!$B$10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H37</xm:sqref>
        </x14:conditionalFormatting>
        <x14:conditionalFormatting xmlns:xm="http://schemas.microsoft.com/office/excel/2006/main">
          <x14:cfRule type="expression" priority="56" id="{5BDEF091-51D2-472A-A345-BEEB1972FC2F}">
            <xm:f>$D$38=Sheet2!$B$10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H38</xm:sqref>
        </x14:conditionalFormatting>
        <x14:conditionalFormatting xmlns:xm="http://schemas.microsoft.com/office/excel/2006/main">
          <x14:cfRule type="expression" priority="55" id="{14102C8A-7E9C-45ED-9BC6-FC848845881C}">
            <xm:f>$D$39=Sheet2!$B$10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H39</xm:sqref>
        </x14:conditionalFormatting>
        <x14:conditionalFormatting xmlns:xm="http://schemas.microsoft.com/office/excel/2006/main">
          <x14:cfRule type="expression" priority="34" id="{884DE0A1-2CE2-4D34-8579-1A9982C6ED7A}">
            <xm:f>$D$26=Sheet2!$B$10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H40</xm:sqref>
        </x14:conditionalFormatting>
        <x14:conditionalFormatting xmlns:xm="http://schemas.microsoft.com/office/excel/2006/main">
          <x14:cfRule type="expression" priority="33" id="{0291886B-3EC5-4677-8738-AC3EF34356A5}">
            <xm:f>$D$27=Sheet2!$B$10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H41</xm:sqref>
        </x14:conditionalFormatting>
        <x14:conditionalFormatting xmlns:xm="http://schemas.microsoft.com/office/excel/2006/main">
          <x14:cfRule type="expression" priority="52" id="{B76D2FD8-EDB4-40EC-A278-2D37639E86CA}">
            <xm:f>$D$42=Sheet2!$B$10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H42</xm:sqref>
        </x14:conditionalFormatting>
        <x14:conditionalFormatting xmlns:xm="http://schemas.microsoft.com/office/excel/2006/main">
          <x14:cfRule type="expression" priority="37" id="{D00CB689-7F5B-46D7-A22E-F6656039E22B}">
            <xm:f>($D$26=Sheet2!$B$10)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M26:N26</xm:sqref>
        </x14:conditionalFormatting>
        <x14:conditionalFormatting xmlns:xm="http://schemas.microsoft.com/office/excel/2006/main">
          <x14:cfRule type="expression" priority="74" id="{C5B97488-65F9-4C35-A72C-5E48B62FC1C7}">
            <xm:f>$M$19=Sheet2!$B$10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M19:P19</xm:sqref>
        </x14:conditionalFormatting>
        <x14:conditionalFormatting xmlns:xm="http://schemas.microsoft.com/office/excel/2006/main">
          <x14:cfRule type="expression" priority="18" stopIfTrue="1" id="{3F613A08-165B-414C-A182-089442CA8159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M20:P20</xm:sqref>
        </x14:conditionalFormatting>
        <x14:conditionalFormatting xmlns:xm="http://schemas.microsoft.com/office/excel/2006/main">
          <x14:cfRule type="expression" priority="19" stopIfTrue="1" id="{5545E4A8-0DF7-4F99-8927-DCB0E80EA945}">
            <xm:f>$D$21=Sheet2!$B$10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M21:P21</xm:sqref>
        </x14:conditionalFormatting>
        <x14:conditionalFormatting xmlns:xm="http://schemas.microsoft.com/office/excel/2006/main">
          <x14:cfRule type="expression" priority="16" id="{9B22A654-9A9F-40F6-B3BC-846158329BFF}">
            <xm:f>$D$22=Sheet2!$B$10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M22:P22</xm:sqref>
        </x14:conditionalFormatting>
        <x14:conditionalFormatting xmlns:xm="http://schemas.microsoft.com/office/excel/2006/main">
          <x14:cfRule type="expression" priority="14" id="{5B7CDA0B-CBED-47CE-A298-D027C237FB37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M23:P23</xm:sqref>
        </x14:conditionalFormatting>
        <x14:conditionalFormatting xmlns:xm="http://schemas.microsoft.com/office/excel/2006/main">
          <x14:cfRule type="expression" priority="68" id="{4F7879D6-7A10-4A3F-9961-ECEC520BE5DA}">
            <xm:f>$M$24=Sheet2!$B$10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M24:P24</xm:sqref>
        </x14:conditionalFormatting>
        <x14:conditionalFormatting xmlns:xm="http://schemas.microsoft.com/office/excel/2006/main">
          <x14:cfRule type="expression" priority="66" id="{60D66345-1F37-4F5E-A587-C105D2DF24E3}">
            <xm:f>$M$25=Sheet2!$B$10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M25:P25</xm:sqref>
        </x14:conditionalFormatting>
        <x14:conditionalFormatting xmlns:xm="http://schemas.microsoft.com/office/excel/2006/main">
          <x14:cfRule type="expression" priority="63" id="{D89328EC-1891-43DF-863E-6C3986F600BD}">
            <xm:f>$M$27=Sheet2!$B$10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M27:P27</xm:sqref>
        </x14:conditionalFormatting>
        <x14:conditionalFormatting xmlns:xm="http://schemas.microsoft.com/office/excel/2006/main">
          <x14:cfRule type="expression" priority="62" id="{8501D9F1-6EB0-4709-904D-3CE632B6F62F}">
            <xm:f>$M$28=Sheet2!$B$10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M28:P28</xm:sqref>
        </x14:conditionalFormatting>
        <x14:conditionalFormatting xmlns:xm="http://schemas.microsoft.com/office/excel/2006/main">
          <x14:cfRule type="expression" priority="51" id="{4B796B52-E63C-4763-8A3D-1096028DCEBF}">
            <xm:f>$M$33=Sheet2!$B$10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M33:P33</xm:sqref>
        </x14:conditionalFormatting>
        <x14:conditionalFormatting xmlns:xm="http://schemas.microsoft.com/office/excel/2006/main">
          <x14:cfRule type="expression" priority="26" stopIfTrue="1" id="{E62D40CB-BFC9-4819-9B52-98F0918EF35D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M34:P34</xm:sqref>
        </x14:conditionalFormatting>
        <x14:conditionalFormatting xmlns:xm="http://schemas.microsoft.com/office/excel/2006/main">
          <x14:cfRule type="expression" priority="27" stopIfTrue="1" id="{B0617B8A-FD63-4B45-BCA4-435B3388D85E}">
            <xm:f>$D$21=Sheet2!$B$10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M35:P35</xm:sqref>
        </x14:conditionalFormatting>
        <x14:conditionalFormatting xmlns:xm="http://schemas.microsoft.com/office/excel/2006/main">
          <x14:cfRule type="expression" priority="24" id="{1A8FAFD7-8ECD-47AE-BBAB-55BA24FA3BFE}">
            <xm:f>$D$22=Sheet2!$B$10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M36:P36</xm:sqref>
        </x14:conditionalFormatting>
        <x14:conditionalFormatting xmlns:xm="http://schemas.microsoft.com/office/excel/2006/main">
          <x14:cfRule type="expression" priority="22" id="{4A9969EC-F053-4A01-8EEF-3779D18F77FF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M37:P37</xm:sqref>
        </x14:conditionalFormatting>
        <x14:conditionalFormatting xmlns:xm="http://schemas.microsoft.com/office/excel/2006/main">
          <x14:cfRule type="expression" priority="45" id="{5BFAE39C-E3D3-4628-A325-6709666A96A7}">
            <xm:f>$M$38=Sheet2!$B$10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M38:P38</xm:sqref>
        </x14:conditionalFormatting>
        <x14:conditionalFormatting xmlns:xm="http://schemas.microsoft.com/office/excel/2006/main">
          <x14:cfRule type="expression" priority="43" id="{35FA83E9-5996-46D1-BDC3-4D3DE3366987}">
            <xm:f>$M$39=Sheet2!$B$10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M39:P39</xm:sqref>
        </x14:conditionalFormatting>
        <x14:conditionalFormatting xmlns:xm="http://schemas.microsoft.com/office/excel/2006/main">
          <x14:cfRule type="expression" priority="41" id="{B0BD9EE9-320A-451F-85A1-2E86D39EC9E9}">
            <xm:f>$M$40=Sheet2!$B$10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M40:P40</xm:sqref>
        </x14:conditionalFormatting>
        <x14:conditionalFormatting xmlns:xm="http://schemas.microsoft.com/office/excel/2006/main">
          <x14:cfRule type="expression" priority="40" id="{65F1D1BD-B1C7-484E-A0AC-9BF3F8E74739}">
            <xm:f>$M$41=Sheet2!$B$10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M41:P41</xm:sqref>
        </x14:conditionalFormatting>
        <x14:conditionalFormatting xmlns:xm="http://schemas.microsoft.com/office/excel/2006/main">
          <x14:cfRule type="expression" priority="39" id="{0A81BE89-4430-4386-B9FE-21EB771E2D1D}">
            <xm:f>$M$42=Sheet2!$B$10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M42:P42</xm:sqref>
        </x14:conditionalFormatting>
        <x14:conditionalFormatting xmlns:xm="http://schemas.microsoft.com/office/excel/2006/main">
          <x14:cfRule type="expression" priority="20" id="{5EF5A3C6-1850-4E18-9049-FA3B368B4DCF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O20</xm:sqref>
        </x14:conditionalFormatting>
        <x14:conditionalFormatting xmlns:xm="http://schemas.microsoft.com/office/excel/2006/main">
          <x14:cfRule type="expression" priority="17" id="{68382318-D24F-40A9-89ED-1D5878848BF6}">
            <xm:f>($D$21=Sheet2!$B$10)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O21</xm:sqref>
        </x14:conditionalFormatting>
        <x14:conditionalFormatting xmlns:xm="http://schemas.microsoft.com/office/excel/2006/main">
          <x14:cfRule type="expression" priority="15" id="{D0004BDC-7F2C-4BC1-AE06-C2A162FCC128}">
            <xm:f>($D$22=Sheet2!$B$10)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O22</xm:sqref>
        </x14:conditionalFormatting>
        <x14:conditionalFormatting xmlns:xm="http://schemas.microsoft.com/office/excel/2006/main">
          <x14:cfRule type="expression" priority="13" id="{402401AB-64B5-487E-B38F-378F956A5F3E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O23</xm:sqref>
        </x14:conditionalFormatting>
        <x14:conditionalFormatting xmlns:xm="http://schemas.microsoft.com/office/excel/2006/main">
          <x14:cfRule type="expression" priority="28" id="{94BAAFF3-65B6-4977-93EB-C4A15F433564}">
            <xm:f>$D$20=Sheet2!$B$10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O34</xm:sqref>
        </x14:conditionalFormatting>
        <x14:conditionalFormatting xmlns:xm="http://schemas.microsoft.com/office/excel/2006/main">
          <x14:cfRule type="expression" priority="25" id="{66B2D3E5-0E54-4B4B-8076-B54E2F924A42}">
            <xm:f>($D$21=Sheet2!$B$10)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O35</xm:sqref>
        </x14:conditionalFormatting>
        <x14:conditionalFormatting xmlns:xm="http://schemas.microsoft.com/office/excel/2006/main">
          <x14:cfRule type="expression" priority="23" id="{2EC1848A-B5DB-4759-BF9D-E36E50B08335}">
            <xm:f>($D$22=Sheet2!$B$10)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O36</xm:sqref>
        </x14:conditionalFormatting>
        <x14:conditionalFormatting xmlns:xm="http://schemas.microsoft.com/office/excel/2006/main">
          <x14:cfRule type="expression" priority="21" id="{303ED78B-6A2D-4EE1-B8F8-1460B2EA1C20}">
            <xm:f>($D$23=Sheet2!$B$10)</xm:f>
            <x14:dxf>
              <fill>
                <patternFill>
                  <bgColor theme="9" tint="0.39994506668294322"/>
                </patternFill>
              </fill>
              <border>
                <left/>
                <right/>
                <vertical/>
                <horizontal/>
              </border>
            </x14:dxf>
          </x14:cfRule>
          <xm:sqref>O37</xm:sqref>
        </x14:conditionalFormatting>
        <x14:conditionalFormatting xmlns:xm="http://schemas.microsoft.com/office/excel/2006/main">
          <x14:cfRule type="expression" priority="64" id="{B74641BA-B4AF-4CF4-9842-390D43F97286}">
            <xm:f>$M$26=Sheet2!$B$10</xm:f>
            <x14:dxf>
              <fill>
                <patternFill>
                  <bgColor theme="9" tint="0.39994506668294322"/>
                </patternFill>
              </fill>
              <border>
                <right/>
                <vertical/>
                <horizontal/>
              </border>
            </x14:dxf>
          </x14:cfRule>
          <xm:sqref>O26:P26</xm:sqref>
        </x14:conditionalFormatting>
        <x14:conditionalFormatting xmlns:xm="http://schemas.microsoft.com/office/excel/2006/main">
          <x14:cfRule type="expression" priority="73" id="{5C863F09-4CB5-4666-B2D0-BD288F0C01A2}">
            <xm:f>$M$19=Sheet2!$B$10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expression" priority="72" id="{E23D49E1-C2FF-4D14-B7D5-FF9988AE3966}">
            <xm:f>$M$20=Sheet2!$B$10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expression" priority="71" id="{D8772939-8411-4599-94F4-7B0E38F1BA99}">
            <xm:f>$M$21=Sheet2!$B$10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expression" priority="70" id="{52F6516E-2A66-4852-BBEB-700905250CD5}">
            <xm:f>$M$22=Sheet2!$B$10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expression" priority="69" id="{3F593E10-9F0F-44E1-8A74-41134389507B}">
            <xm:f>$M$23=Sheet2!$B$10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expression" priority="67" id="{2EEE7699-DB93-4C78-9CCE-B7BCE90C72B6}">
            <xm:f>$M$24=Sheet2!$B$10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expression" priority="65" id="{84BE91DA-EFBE-47FD-8325-EE1FD60C1CE9}">
            <xm:f>$M$25=Sheet2!$B$10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expression" priority="36" id="{09703134-261D-4BAE-96C0-7AC074FB1B11}">
            <xm:f>$D$26=Sheet2!$B$10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expression" priority="35" id="{BF2494DF-F78C-422D-953D-24457450493B}">
            <xm:f>$D$27=Sheet2!$B$10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expression" priority="61" id="{F1BB2BDC-6BC3-480D-8C85-073E832E433F}">
            <xm:f>$M$28=Sheet2!$B$10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expression" priority="50" id="{F20AF0B2-A4C1-4E83-A99C-49B405DD0FBF}">
            <xm:f>$M$33=Sheet2!$B$10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expression" priority="49" id="{81C64895-FE73-46C7-9B7C-4C4D61A2C299}">
            <xm:f>$M$34=Sheet2!$B$10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expression" priority="48" id="{C94F449F-8093-4070-866A-88E4D5149E6F}">
            <xm:f>$M$35=Sheet2!$B$10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expression" priority="47" id="{33632A10-0485-457F-9364-9225CBA25CDB}">
            <xm:f>$M$36=Sheet2!$B$10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expression" priority="46" id="{0AD3FC78-B3CA-4D3A-BF41-0AC17E249166}">
            <xm:f>$M$37=Sheet2!$B$10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Q37</xm:sqref>
        </x14:conditionalFormatting>
        <x14:conditionalFormatting xmlns:xm="http://schemas.microsoft.com/office/excel/2006/main">
          <x14:cfRule type="expression" priority="44" id="{473EFCB5-AE9A-4894-ACF7-33B1C64A16D1}">
            <xm:f>$M$38=Sheet2!$B$10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Q38</xm:sqref>
        </x14:conditionalFormatting>
        <x14:conditionalFormatting xmlns:xm="http://schemas.microsoft.com/office/excel/2006/main">
          <x14:cfRule type="expression" priority="42" id="{0E137B99-5D0E-43CF-BDAC-813F64F8B592}">
            <xm:f>$M$39=Sheet2!$B$10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Q39</xm:sqref>
        </x14:conditionalFormatting>
        <x14:conditionalFormatting xmlns:xm="http://schemas.microsoft.com/office/excel/2006/main">
          <x14:cfRule type="expression" priority="32" id="{FAED2A5F-8F65-41CF-943D-8900AC65B52F}">
            <xm:f>$D$26=Sheet2!$B$10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Q40</xm:sqref>
        </x14:conditionalFormatting>
        <x14:conditionalFormatting xmlns:xm="http://schemas.microsoft.com/office/excel/2006/main">
          <x14:cfRule type="expression" priority="31" id="{3271F2A1-EABF-40AC-AD39-236276C382A0}">
            <xm:f>$D$27=Sheet2!$B$10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Q41</xm:sqref>
        </x14:conditionalFormatting>
        <x14:conditionalFormatting xmlns:xm="http://schemas.microsoft.com/office/excel/2006/main">
          <x14:cfRule type="expression" priority="38" id="{DB6C7F62-4F21-4DC8-B2C6-607602601729}">
            <xm:f>$M$42=Sheet2!$B$10</xm:f>
            <x14:dxf>
              <fill>
                <patternFill>
                  <bgColor theme="9" tint="0.39994506668294322"/>
                </patternFill>
              </fill>
            </x14:dxf>
          </x14:cfRule>
          <xm:sqref>Q42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6000000}">
          <x14:formula1>
            <xm:f>Sheet2!$A$1:$A$6</xm:f>
          </x14:formula1>
          <xm:sqref>C5:F5</xm:sqref>
        </x14:dataValidation>
        <x14:dataValidation type="list" showInputMessage="1" showErrorMessage="1" xr:uid="{00000000-0002-0000-0400-000007000000}">
          <x14:formula1>
            <xm:f>Sheet2!$B$1:$B$10</xm:f>
          </x14:formula1>
          <xm:sqref>D19:E19 M19:N19 D33:E33</xm:sqref>
        </x14:dataValidation>
        <x14:dataValidation type="list" allowBlank="1" showInputMessage="1" showErrorMessage="1" xr:uid="{00000000-0002-0000-0400-000008000000}">
          <x14:formula1>
            <xm:f>Sheet2!$B$1:$B$10</xm:f>
          </x14:formula1>
          <xm:sqref>M40:M41 D20:D28 E25 M20:M28 M39:N39 N28 E28 M42:N42 M33:N33 E42 N25 M34:M38 D34:D42 E39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Sheet1</vt:lpstr>
      <vt:lpstr>Sheet2</vt:lpstr>
      <vt:lpstr>Sheet3</vt:lpstr>
      <vt:lpstr>Sheet4</vt:lpstr>
      <vt:lpstr>Sheet1 (2)</vt:lpstr>
      <vt:lpstr>Datelist1</vt:lpstr>
      <vt:lpstr>Datelist2</vt:lpstr>
      <vt:lpstr>Datelist3</vt:lpstr>
      <vt:lpstr>Datelist4</vt:lpstr>
      <vt:lpstr>Datlist1</vt:lpstr>
      <vt:lpstr>Lec</vt:lpstr>
      <vt:lpstr>Lecc</vt:lpstr>
      <vt:lpstr>Sheet3!lecTheory</vt:lpstr>
      <vt:lpstr>list1</vt:lpstr>
      <vt:lpstr>list2</vt:lpstr>
      <vt:lpstr>list3</vt:lpstr>
      <vt:lpstr>list4</vt:lpstr>
      <vt:lpstr>Sheet1!Print_Area</vt:lpstr>
      <vt:lpstr>'Sheet1 (2)'!Print_Area</vt:lpstr>
      <vt:lpstr>Sheet4!Print_Area</vt:lpstr>
      <vt:lpstr>theory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2024-05-30T18:20:12Z</dcterms:modified>
</cp:coreProperties>
</file>