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yla\Downloads\quality assurance\"/>
    </mc:Choice>
  </mc:AlternateContent>
  <xr:revisionPtr revIDLastSave="0" documentId="8_{99663EB4-38E5-47ED-B37A-FA4011B111D1}" xr6:coauthVersionLast="36" xr6:coauthVersionMax="36" xr10:uidLastSave="{00000000-0000-0000-0000-000000000000}"/>
  <bookViews>
    <workbookView xWindow="0" yWindow="0" windowWidth="9580" windowHeight="271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D38" i="2" l="1"/>
  <c r="D14" i="2" l="1"/>
  <c r="D9" i="2" l="1"/>
  <c r="D16" i="2" l="1"/>
  <c r="D15" i="2"/>
  <c r="D34" i="2" l="1"/>
  <c r="D37" i="2" l="1"/>
  <c r="D6" i="2" l="1"/>
  <c r="D23" i="2" l="1"/>
  <c r="D22" i="2"/>
  <c r="D21" i="2"/>
  <c r="D33" i="2" l="1"/>
  <c r="D17" i="2"/>
  <c r="D19" i="2"/>
  <c r="D18" i="2"/>
  <c r="D35" i="2" l="1"/>
  <c r="D36" i="2"/>
  <c r="D30" i="2"/>
  <c r="D29" i="2"/>
  <c r="D28" i="2"/>
  <c r="D27" i="2"/>
  <c r="D20" i="2"/>
  <c r="D7" i="2"/>
  <c r="D8" i="2"/>
  <c r="D5" i="2"/>
  <c r="D31" i="2" l="1"/>
  <c r="D32" i="2" l="1"/>
  <c r="D41" i="2"/>
  <c r="D42" i="2"/>
  <c r="D40" i="2"/>
  <c r="D39" i="2" l="1"/>
  <c r="D43" i="2" s="1"/>
  <c r="D24" i="2"/>
  <c r="D25" i="2" s="1"/>
  <c r="D10" i="2"/>
  <c r="D11" i="2"/>
  <c r="D12" i="2" l="1"/>
  <c r="D44" i="2" s="1"/>
  <c r="D45" i="2" s="1"/>
  <c r="E2" i="2" s="1"/>
</calcChain>
</file>

<file path=xl/sharedStrings.xml><?xml version="1.0" encoding="utf-8"?>
<sst xmlns="http://schemas.openxmlformats.org/spreadsheetml/2006/main" count="89" uniqueCount="76">
  <si>
    <t>خاڵی هەژماركراو</t>
  </si>
  <si>
    <t>بڕگەكان</t>
  </si>
  <si>
    <t>سزای زانستی و كارگێڕی وەرنەگرتووە</t>
  </si>
  <si>
    <t>گرنگی بەكات دەدات و لەكاتی خۆی ئامادەدەبێت</t>
  </si>
  <si>
    <t>ئامادە بوون و هاوكاری بەش</t>
  </si>
  <si>
    <t>خاڵ</t>
  </si>
  <si>
    <t>ژمارەی ئەو تۆژینەوانەی لە بەش تۆماری كردووە و بەفعلی كاری تێدا دەكات</t>
  </si>
  <si>
    <t>كتێبی بڵاوكراوە(ئەكادیمی و نائەكادیمی)</t>
  </si>
  <si>
    <t>هاوكاری مامۆستا و لیژنەی دڵنیایی جۆریی</t>
  </si>
  <si>
    <t>بەدەستهێنانی داهێنان Patent</t>
  </si>
  <si>
    <t>بەش:</t>
  </si>
  <si>
    <t>تەنها ئێرە
پڕ دەكرێتەوە</t>
  </si>
  <si>
    <t>كۆی بڕگەكان</t>
  </si>
  <si>
    <t>سوپاس و پێزانین/ لەسەر ئاستی وەزارەت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</si>
  <si>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</si>
  <si>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</si>
  <si>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ئەگەر مامۆستا كۆرسبووكی بابەتەكانی پێشكەش بە دڵنیایی جۆریی بەش كردبێ و لەسەر وێبسایتی خۆی ئەپلۆدی كردبێ 6 خاڵی پێ دەدرێت</t>
  </si>
  <si>
    <t>ئەگەر مامۆستا پرزێنتەیشنی بابەتەكانی پێشكەش بە دڵنیایی جۆریی بەش كردبێ و لەسەر وێبسایتی خۆی ئەپلۆدی كردبێ 6 خاڵی پێ دەدرێت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</si>
  <si>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</si>
  <si>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كۆی گشتی خاڵەكان</t>
  </si>
  <si>
    <t>ئاستی هەڵسەنگاندنی مامۆستا لە پرۆسەی هەگبەی مامۆستا</t>
  </si>
  <si>
    <t>ھەڵسەنگاندنی كۆتایی</t>
  </si>
  <si>
    <t>سوپاس و پێزانین/ لەسەر ئاستی زانكۆ/ بەڕێوەبەرایەتی گشتی وەزارەتەكانیتر</t>
  </si>
  <si>
    <t>هەڵسەنگاندنی كارگێڕێ</t>
  </si>
  <si>
    <t>هەڵسەنگاندنی دڵنیایی جۆریی</t>
  </si>
  <si>
    <t xml:space="preserve">هەڵسەنگاندنی زانستی </t>
  </si>
  <si>
    <t xml:space="preserve"> سەرپەرشتیاری پرۆژەی دەرچوون لە خوێندنی (بەكالۆریۆس)</t>
  </si>
  <si>
    <t>چالاكی خۆبەخشی و هاوكاری لەگەڵ دامەزراوە حكومی و ناحكومییەكان</t>
  </si>
  <si>
    <t>وەرگرتنی گرانت Grant یاخود Award</t>
  </si>
  <si>
    <t>بۆ تۆماركردنی هەر توێژینەوەیەك 1خاڵ بۆ مامۆستا هەژمار دەكرێت</t>
  </si>
  <si>
    <t>تەنها ژمارەی ئەو سیمینارانە دەنووسرێت كە مامۆستا خۆی ئەنجامی داون بۆ هەر سیمینارێك 3خاڵ هەژمار دەكرێ</t>
  </si>
  <si>
    <t>بەپێی بەڵگەنامەی هاوپێچ كراو</t>
  </si>
  <si>
    <t>بەومەرجەی ناوی زانكۆی سەڵاحەدین لەسەر كتێبەكە هەبێت</t>
  </si>
  <si>
    <t>سوپاس و پێزانین/ لەسەر ئاستی كۆلێژ</t>
  </si>
  <si>
    <t>چالاكی وانەووتنە  (پڕكردنەوەی بەشەوانە)، هەبوونی وانەی زێدەكی</t>
  </si>
  <si>
    <t xml:space="preserve">بۆ سەرپەرشتیاری هەر پرۆژەیەكی دەرچوونی قوتابیان، ا خاڵ بۆ مامۆستا هەژمار دەكرێت </t>
  </si>
  <si>
    <t>بۆ سەرپەرشتی كردنی نامەی ماستەر 3 خاڵ، بۆ سەرپەرشتی كردنی دكتۆرا 4 خاڵ، بۆ دبلۆمی باڵا 2خاڵ بۆ مامۆستا هەژماردەكرێ</t>
  </si>
  <si>
    <t>ئامادەكردنی كۆرسبووك لەسەر بنەمای تێمپلێتی زانكۆ</t>
  </si>
  <si>
    <t>بۆ ئامادەبوون لە هەر كۆنفرانسێك 2خاڵ بۆ مامۆستا هەژمار دەكرێت</t>
  </si>
  <si>
    <t>ژمارەی ئەو تۆژینەوانەی لە كۆنفرانسەكانی ناوخۆ بڵاوبووەتەوە</t>
  </si>
  <si>
    <t>بۆ هەر سەندیكایەك 2 خاڵ بۆ مامۆستا هەژمار دەكرێت</t>
  </si>
  <si>
    <t>بۆ هەر سەندیكایەك 3 خاڵ بۆ مامۆستا هەژمار دەكرێت</t>
  </si>
  <si>
    <t xml:space="preserve"> سەرپەرشتیاری خوێندنی باڵا (نامەی ماستەر)</t>
  </si>
  <si>
    <t xml:space="preserve"> سەرپەرشتیاری خوێندنی باڵا (تێزی دكتۆرا)</t>
  </si>
  <si>
    <t>پرزێنتەیشنی ئەو بابەتانەی ئەمساڵ گوتویەتییەوە</t>
  </si>
  <si>
    <t>بۆ بڵاوكردنەوەی توێژینەوە لە كۆنفرانسی ناوخۆ بۆ هەر توێژینەوەیەك 3 خاڵ بۆ مامۆستا هەژمار دەكرێت</t>
  </si>
  <si>
    <t>بۆ بڵاوكردنەوەی توێژینەوە لە كۆنفرانسی دەرەوە بۆ هەر توێژینەوەیەك 5 خاڵ بۆ مامۆستا هەژمار دەكرێت</t>
  </si>
  <si>
    <t>بۆ بڵاوكردنەوەی توێژینەوە لە گۆڤاری زانستی ناوخۆ بۆ هەر توێژینەوەیەك 3 خاڵ بۆ مامۆستا هەژمار دەكرێت</t>
  </si>
  <si>
    <t>ئەندامیەتی لە سەندیكا رێكخراوە جیهانیەكان</t>
  </si>
  <si>
    <t>ئەندامیەتی لەسەندیكاو رێكخراوەكوردستانیەكان</t>
  </si>
  <si>
    <t>بۆ بەشداریكردن لە خولی ڕاهێنان وەك وانەبێژ بۆ هەر خولێك 3خاڵ هەژماردەكرێ</t>
  </si>
  <si>
    <t>بۆ بەشداریكردن لە خولی ڕاهێنان وەك بەشداربوو  بۆ هەر خولێك 2خاڵ هەژماردەكرێ</t>
  </si>
  <si>
    <t>لەلایەن لیژنە پڕدەكرێتەوە</t>
  </si>
  <si>
    <t>ژمارەی ئەو تۆژینەوانەی لە كۆنفرانسەكانی دەرەوە بڵاوبووەتەوە</t>
  </si>
  <si>
    <t>سوپاس وپێزانین/لەسەر ئاستی هه‌رسێ سه‌رۆكایه‌تی‌(هه‌رێم، په‌رله‌مان، ئه‌نجومه‌نی وه‌زیران)</t>
  </si>
  <si>
    <t>نووسراوی پیرۆزبایی به ‌سوپاس وپێزانین هه‌ژمار ناكرێت</t>
  </si>
  <si>
    <t>به‌شداریكردنی مامۆستا وه‌ك مامۆستای وانه‌بێژ Visiting Lecturer له‌زانكۆیه‌كی ده‌ره‌وه‌ی عێراق</t>
  </si>
  <si>
    <t>به‌شداریكردنی مانگانه‌ له‌ مه‌له‌وانگه‌ی زانكۆی سه‌ڵاحه‌دین</t>
  </si>
  <si>
    <t>بۆ مامۆستا ئافره‌ته‌كان ژماره‌ 2 ده‌نووسیت، بۆ مامۆستا پیاوه‌كان ژماره‌ 1 ده‌نووسیت.</t>
  </si>
  <si>
    <t>ژمارەی ئەو تۆژینەوانەی لە گۆڤارەكانی ناوخۆ پەسەند یان بڵاوی كردۆتەوە به‌مه‌رجێ (DOI)/(DOAJ)هه‌بێ</t>
  </si>
  <si>
    <t>تۆمار كردنى وانه‌كان به‌شێوه‌ى ئه‌ليكترۆنى E-Learning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</si>
  <si>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</si>
  <si>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ئه‌نجامدانى ميتينگ له‌گه‌ڵ قوتابيانى پرۆژەی دەرچوونی قوتابیان بەشێوەی (Online)</t>
  </si>
  <si>
    <t>به‌مه‌رجێك لينگى ميتينگه‌ تۆماركراوه‌كان له‌ پرۆفايلى ئه‌كاديمى دانرابێت له‌به‌شى (Teaching)، ئه‌وا 2 (دوو) خاڵ بۆ هه‌ر ميتينگێك هه‌ژمار ده‌كرێت.</t>
  </si>
  <si>
    <t>ساڵی خوێندنی</t>
  </si>
  <si>
    <t>ژمارەی ئەو سیمینارانەی ئەمساڵ پێشكەشی كردوون(بەشێوەی ئاسایی یان ئۆنلاین)</t>
  </si>
  <si>
    <t>ئامادەبوون لە سیمینار/ وێركشۆپ/سیمپۆزیۆم (بەشێوەی ئاسایی یان ئۆنلاین)</t>
  </si>
  <si>
    <t>ژمارەی ئەو كۆنفرانسانەی كە بەشداری تێدا كردووه بەبێ توێژینەوە(كەمپەس یان ئۆنلاین)</t>
  </si>
  <si>
    <t>تەنها ژمارەی چالاكییە خۆبەخشییەكان دەنووسرێت، لەدوو چالاكی خۆبەخشی زیاتر هەژمار ناكرێت.</t>
  </si>
  <si>
    <t>بڵاوكردنەوەی توێژینەوە لە گۆڤارێك كە Impact factorی هەبێت ئیندێكس كرابێت كلاریڤەیت/سكۆپەس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</si>
  <si>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</si>
  <si>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بۆ بەشداریكردن لە 2چالاكی  تەنها 1خاڵ بۆ مامۆستا هەژمار دەكرێت، تاوەكو 10چالاكی هەژمار دەكرێ.</t>
  </si>
  <si>
    <t>بەشداریكردن لە خولی ڕاهێنان وەك وانەبێژ(بەشێوەی ئاسایی یان ئۆنلاین)</t>
  </si>
  <si>
    <t>بەشداریكردن لە خولی ڕاهێنان وەك بەشداربوو(بەشێوەی ئاسایی یان ئۆنلاین)</t>
  </si>
  <si>
    <t>ناوی مامۆستا: د. ليلى نامق سالم</t>
  </si>
  <si>
    <t>ماموستا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</si>
</sst>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mbria"/>
      <family val="1"/>
      <scheme val="major"/>
    </font>
    <font>
      <b/>
      <sz val="16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3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Fill="1" applyBorder="1"/>
    <xf numFmtId="0" fontId="0" fillId="6" borderId="0" xfId="0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4" borderId="0" xfId="0" applyFont="1" applyFill="1" applyBorder="1"/>
    <xf numFmtId="0" fontId="8" fillId="5" borderId="1" xfId="0" applyFont="1" applyFill="1" applyBorder="1" applyAlignment="1">
      <alignment horizontal="justify" vertical="center" wrapText="1"/>
    </xf>
    <xf numFmtId="0" fontId="3" fillId="3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535782</xdr:colOff>
      <xdr:row>0</xdr:row>
      <xdr:rowOff>1</xdr:rowOff>
    </xdr:from>
    <xdr:to>
      <xdr:col>7</xdr:col>
      <xdr:colOff>464345</xdr:colOff>
      <xdr:row>3</xdr:row>
      <xdr:rowOff>23813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877718" y="1"/>
          <a:ext cx="1309688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rightToLeft="1" tabSelected="1" topLeftCell="A30" zoomScale="80" zoomScaleNormal="80" workbookViewId="0">
      <selection activeCell="E33" sqref="E33"/>
    </sheetView>
  </sheetViews>
  <sheetFormatPr defaultColWidth="9" defaultRowHeight="14.5" x14ac:dyDescent="0.35"/>
  <cols>
    <col min="1" max="1" width="77.453125" style="3" customWidth="1"/>
    <col min="2" max="2" width="1.90625" style="3" hidden="1" customWidth="1"/>
    <col min="3" max="3" width="11.6328125" style="2" customWidth="1"/>
    <col min="4" max="4" width="15.08984375" style="2" bestFit="1" customWidth="1"/>
    <col min="5" max="5" width="17.6328125" style="1" bestFit="1" customWidth="1"/>
    <col min="6" max="16384" width="9" style="1"/>
  </cols>
  <sheetData>
    <row r="1" spans="1:6" ht="26.25" customHeight="1" x14ac:dyDescent="0.35">
      <c r="A1" s="26" t="s">
        <v>74</v>
      </c>
      <c r="B1" s="27" t="s">
        <v>10</v>
      </c>
      <c r="C1" s="28" t="s">
        <v>64</v>
      </c>
      <c r="D1" s="28">
        <v>2021</v>
      </c>
      <c r="E1" s="20" t="s">
        <v>21</v>
      </c>
    </row>
    <row r="2" spans="1:6" ht="20" x14ac:dyDescent="0.35">
      <c r="A2" s="26" t="s">
        <v>75</v>
      </c>
      <c r="B2" s="29"/>
      <c r="C2" s="30"/>
      <c r="D2" s="30"/>
      <c r="E2" s="19">
        <f>D45</f>
        <v>2.25</v>
      </c>
    </row>
    <row r="3" spans="1:6" ht="52.5" x14ac:dyDescent="0.35">
      <c r="A3" s="7" t="s">
        <v>1</v>
      </c>
      <c r="B3" s="7" t="s">
        <v>5</v>
      </c>
      <c r="C3" s="14" t="s">
        <v>11</v>
      </c>
      <c r="D3" s="15" t="s">
        <v>0</v>
      </c>
    </row>
    <row r="4" spans="1:6" ht="18.5" x14ac:dyDescent="0.35">
      <c r="A4" s="4" t="s">
        <v>23</v>
      </c>
      <c r="B4" s="5"/>
      <c r="C4" s="6"/>
      <c r="D4" s="6"/>
    </row>
    <row r="5" spans="1:6" ht="28.5" customHeight="1" x14ac:dyDescent="0.35">
      <c r="A5" s="9" t="s">
        <v>54</v>
      </c>
      <c r="B5" s="7">
        <v>8</v>
      </c>
      <c r="C5" s="25">
        <v>0</v>
      </c>
      <c r="D5" s="8">
        <f>C5*B5</f>
        <v>0</v>
      </c>
    </row>
    <row r="6" spans="1:6" ht="18.5" x14ac:dyDescent="0.35">
      <c r="A6" s="9" t="s">
        <v>13</v>
      </c>
      <c r="B6" s="7">
        <v>6</v>
      </c>
      <c r="C6" s="25">
        <v>1</v>
      </c>
      <c r="D6" s="8">
        <f>C6*B6</f>
        <v>6</v>
      </c>
    </row>
    <row r="7" spans="1:6" ht="18.5" x14ac:dyDescent="0.35">
      <c r="A7" s="9" t="s">
        <v>22</v>
      </c>
      <c r="B7" s="7">
        <v>4</v>
      </c>
      <c r="C7" s="25">
        <v>1</v>
      </c>
      <c r="D7" s="8">
        <f t="shared" ref="D7:D8" si="0">C7*B7</f>
        <v>4</v>
      </c>
      <c r="E7" s="16" t="s">
        <v>55</v>
      </c>
    </row>
    <row r="8" spans="1:6" ht="18.5" x14ac:dyDescent="0.35">
      <c r="A8" s="9" t="s">
        <v>33</v>
      </c>
      <c r="B8" s="7">
        <v>3</v>
      </c>
      <c r="C8" s="25">
        <v>0</v>
      </c>
      <c r="D8" s="8">
        <f t="shared" si="0"/>
        <v>0</v>
      </c>
    </row>
    <row r="9" spans="1:6" ht="18.5" x14ac:dyDescent="0.35">
      <c r="A9" s="9" t="s">
        <v>2</v>
      </c>
      <c r="B9" s="7">
        <v>5</v>
      </c>
      <c r="C9" s="25"/>
      <c r="D9" s="8">
        <f>IF(C9=0, 5,  0)</f>
        <v>5</v>
      </c>
      <c r="E9" s="21" t="s">
        <v>52</v>
      </c>
    </row>
    <row r="10" spans="1:6" ht="18.5" x14ac:dyDescent="0.35">
      <c r="A10" s="9" t="s">
        <v>3</v>
      </c>
      <c r="B10" s="7">
        <v>4</v>
      </c>
      <c r="C10" s="25"/>
      <c r="D10" s="8">
        <f t="shared" ref="D10:D11" si="1">C10</f>
        <v>0</v>
      </c>
      <c r="E10" s="21" t="s">
        <v>52</v>
      </c>
      <c r="F10" s="16" t="s">
        <v>15</v>
      </c>
    </row>
    <row r="11" spans="1:6" ht="18.5" x14ac:dyDescent="0.35">
      <c r="A11" s="9" t="s">
        <v>4</v>
      </c>
      <c r="B11" s="7">
        <v>6</v>
      </c>
      <c r="C11" s="25"/>
      <c r="D11" s="8">
        <f t="shared" si="1"/>
        <v>0</v>
      </c>
      <c r="E11" s="21" t="s">
        <v>52</v>
      </c>
      <c r="F11" s="16" t="s">
        <v>14</v>
      </c>
    </row>
    <row r="12" spans="1:6" ht="18.5" x14ac:dyDescent="0.35">
      <c r="A12" s="7" t="s">
        <v>12</v>
      </c>
      <c r="B12" s="7"/>
      <c r="C12" s="24"/>
      <c r="D12" s="24">
        <f>SUM(D5:D11)</f>
        <v>15</v>
      </c>
    </row>
    <row r="13" spans="1:6" ht="18.5" x14ac:dyDescent="0.35">
      <c r="A13" s="11" t="s">
        <v>24</v>
      </c>
      <c r="B13" s="11"/>
      <c r="C13" s="10"/>
      <c r="D13" s="10"/>
    </row>
    <row r="14" spans="1:6" ht="25.5" customHeight="1" x14ac:dyDescent="0.35">
      <c r="A14" s="9" t="s">
        <v>34</v>
      </c>
      <c r="B14" s="7"/>
      <c r="C14" s="25"/>
      <c r="D14" s="8">
        <f>IF(C14&gt;0,C14+4,0)</f>
        <v>0</v>
      </c>
      <c r="E14" s="21" t="s">
        <v>52</v>
      </c>
      <c r="F14" s="16" t="s">
        <v>70</v>
      </c>
    </row>
    <row r="15" spans="1:6" ht="25.5" customHeight="1" x14ac:dyDescent="0.35">
      <c r="A15" s="9" t="s">
        <v>60</v>
      </c>
      <c r="B15" s="7"/>
      <c r="C15" s="25"/>
      <c r="D15" s="8">
        <f>C15*3</f>
        <v>0</v>
      </c>
      <c r="E15" s="21" t="s">
        <v>52</v>
      </c>
      <c r="F15" s="16" t="s">
        <v>61</v>
      </c>
    </row>
    <row r="16" spans="1:6" ht="25.5" customHeight="1" x14ac:dyDescent="0.35">
      <c r="A16" s="9" t="s">
        <v>62</v>
      </c>
      <c r="B16" s="7"/>
      <c r="C16" s="25"/>
      <c r="D16" s="8">
        <f>C16*2</f>
        <v>0</v>
      </c>
      <c r="E16" s="21" t="s">
        <v>52</v>
      </c>
      <c r="F16" s="16" t="s">
        <v>63</v>
      </c>
    </row>
    <row r="17" spans="1:12" ht="18.5" x14ac:dyDescent="0.35">
      <c r="A17" s="9" t="s">
        <v>26</v>
      </c>
      <c r="B17" s="7"/>
      <c r="C17" s="25">
        <v>1</v>
      </c>
      <c r="D17" s="8">
        <f>IF(C17=4, 5, C17)</f>
        <v>1</v>
      </c>
      <c r="E17" s="17" t="s">
        <v>35</v>
      </c>
    </row>
    <row r="18" spans="1:12" ht="22.5" customHeight="1" x14ac:dyDescent="0.35">
      <c r="A18" s="9" t="s">
        <v>42</v>
      </c>
      <c r="B18" s="7"/>
      <c r="C18" s="25">
        <v>0</v>
      </c>
      <c r="D18" s="8">
        <f>C18*3</f>
        <v>0</v>
      </c>
      <c r="E18" s="17" t="s">
        <v>36</v>
      </c>
    </row>
    <row r="19" spans="1:12" ht="22.5" customHeight="1" x14ac:dyDescent="0.35">
      <c r="A19" s="9" t="s">
        <v>43</v>
      </c>
      <c r="B19" s="7"/>
      <c r="C19" s="25">
        <v>0</v>
      </c>
      <c r="D19" s="8">
        <f>C19*4</f>
        <v>0</v>
      </c>
      <c r="E19" s="17"/>
    </row>
    <row r="20" spans="1:12" ht="18.5" x14ac:dyDescent="0.35">
      <c r="A20" s="9" t="s">
        <v>65</v>
      </c>
      <c r="B20" s="7">
        <v>5</v>
      </c>
      <c r="C20" s="25">
        <v>1</v>
      </c>
      <c r="D20" s="8">
        <f>C20*3</f>
        <v>3</v>
      </c>
      <c r="E20" s="17" t="s">
        <v>30</v>
      </c>
    </row>
    <row r="21" spans="1:12" ht="18.5" x14ac:dyDescent="0.35">
      <c r="A21" s="9" t="s">
        <v>66</v>
      </c>
      <c r="B21" s="7">
        <v>5</v>
      </c>
      <c r="C21" s="25"/>
      <c r="D21" s="8">
        <f>IF(C21=0, 0, C21*0.5)</f>
        <v>0</v>
      </c>
      <c r="E21" s="21" t="s">
        <v>52</v>
      </c>
      <c r="F21" s="17" t="s">
        <v>71</v>
      </c>
    </row>
    <row r="22" spans="1:12" ht="18.5" x14ac:dyDescent="0.35">
      <c r="A22" s="9" t="s">
        <v>44</v>
      </c>
      <c r="B22" s="7">
        <v>6</v>
      </c>
      <c r="C22" s="25"/>
      <c r="D22" s="8">
        <f>C22</f>
        <v>0</v>
      </c>
      <c r="E22" s="21" t="s">
        <v>52</v>
      </c>
      <c r="F22" s="17" t="s">
        <v>17</v>
      </c>
    </row>
    <row r="23" spans="1:12" ht="18.5" x14ac:dyDescent="0.35">
      <c r="A23" s="9" t="s">
        <v>37</v>
      </c>
      <c r="B23" s="7">
        <v>6</v>
      </c>
      <c r="C23" s="25"/>
      <c r="D23" s="8">
        <f>C23</f>
        <v>0</v>
      </c>
      <c r="E23" s="21" t="s">
        <v>52</v>
      </c>
      <c r="F23" s="17" t="s">
        <v>16</v>
      </c>
    </row>
    <row r="24" spans="1:12" ht="18.5" x14ac:dyDescent="0.35">
      <c r="A24" s="9" t="s">
        <v>8</v>
      </c>
      <c r="B24" s="7">
        <v>6</v>
      </c>
      <c r="C24" s="25"/>
      <c r="D24" s="8">
        <f t="shared" ref="D24" si="2">C24</f>
        <v>0</v>
      </c>
      <c r="E24" s="21" t="s">
        <v>52</v>
      </c>
      <c r="F24" s="17" t="s">
        <v>18</v>
      </c>
    </row>
    <row r="25" spans="1:12" ht="18.5" x14ac:dyDescent="0.35">
      <c r="A25" s="7" t="s">
        <v>12</v>
      </c>
      <c r="B25" s="7"/>
      <c r="C25" s="8"/>
      <c r="D25" s="24">
        <f>SUM(D14:D24)</f>
        <v>4</v>
      </c>
    </row>
    <row r="26" spans="1:12" ht="18.5" x14ac:dyDescent="0.45">
      <c r="A26" s="11" t="s">
        <v>25</v>
      </c>
      <c r="B26" s="23"/>
      <c r="C26" s="10"/>
      <c r="D26" s="10"/>
      <c r="E26" s="17"/>
    </row>
    <row r="27" spans="1:12" ht="35" x14ac:dyDescent="0.35">
      <c r="A27" s="9" t="s">
        <v>67</v>
      </c>
      <c r="B27" s="7">
        <v>4</v>
      </c>
      <c r="C27" s="25">
        <v>3</v>
      </c>
      <c r="D27" s="8">
        <f>C27*2</f>
        <v>6</v>
      </c>
      <c r="E27" s="17" t="s">
        <v>38</v>
      </c>
    </row>
    <row r="28" spans="1:12" ht="18.5" x14ac:dyDescent="0.35">
      <c r="A28" s="9" t="s">
        <v>39</v>
      </c>
      <c r="B28" s="7">
        <v>3</v>
      </c>
      <c r="C28" s="25">
        <v>0</v>
      </c>
      <c r="D28" s="8">
        <f>C28*3</f>
        <v>0</v>
      </c>
      <c r="E28" s="17" t="s">
        <v>45</v>
      </c>
    </row>
    <row r="29" spans="1:12" ht="18.5" x14ac:dyDescent="0.35">
      <c r="A29" s="9" t="s">
        <v>53</v>
      </c>
      <c r="B29" s="7">
        <v>5</v>
      </c>
      <c r="C29" s="25">
        <v>0</v>
      </c>
      <c r="D29" s="8">
        <f>C29*5</f>
        <v>0</v>
      </c>
      <c r="E29" s="17" t="s">
        <v>46</v>
      </c>
      <c r="L29" s="17"/>
    </row>
    <row r="30" spans="1:12" ht="23.25" customHeight="1" x14ac:dyDescent="0.35">
      <c r="A30" s="22" t="s">
        <v>59</v>
      </c>
      <c r="B30" s="7">
        <v>3</v>
      </c>
      <c r="C30" s="25">
        <v>0</v>
      </c>
      <c r="D30" s="8">
        <f>C30*3</f>
        <v>0</v>
      </c>
      <c r="E30" s="17" t="s">
        <v>47</v>
      </c>
    </row>
    <row r="31" spans="1:12" ht="18.5" x14ac:dyDescent="0.35">
      <c r="A31" s="9" t="s">
        <v>6</v>
      </c>
      <c r="B31" s="7">
        <v>4</v>
      </c>
      <c r="C31" s="25">
        <v>2</v>
      </c>
      <c r="D31" s="8">
        <f>C31</f>
        <v>2</v>
      </c>
      <c r="E31" s="17" t="s">
        <v>29</v>
      </c>
    </row>
    <row r="32" spans="1:12" ht="18.5" x14ac:dyDescent="0.35">
      <c r="A32" s="9" t="s">
        <v>49</v>
      </c>
      <c r="B32" s="7">
        <v>2</v>
      </c>
      <c r="C32" s="25">
        <v>3</v>
      </c>
      <c r="D32" s="8">
        <f>C32*2</f>
        <v>6</v>
      </c>
      <c r="E32" s="17" t="s">
        <v>40</v>
      </c>
    </row>
    <row r="33" spans="1:5" ht="18.5" x14ac:dyDescent="0.35">
      <c r="A33" s="9" t="s">
        <v>48</v>
      </c>
      <c r="B33" s="7">
        <v>3</v>
      </c>
      <c r="C33" s="25">
        <v>1</v>
      </c>
      <c r="D33" s="8">
        <f>C33*3</f>
        <v>3</v>
      </c>
      <c r="E33" s="17" t="s">
        <v>41</v>
      </c>
    </row>
    <row r="34" spans="1:5" ht="18.5" x14ac:dyDescent="0.35">
      <c r="A34" s="9" t="s">
        <v>57</v>
      </c>
      <c r="B34" s="7"/>
      <c r="C34" s="25">
        <v>0</v>
      </c>
      <c r="D34" s="8">
        <f>IF(C34=1,4,IF(C34=2,5,0))</f>
        <v>0</v>
      </c>
      <c r="E34" s="17" t="s">
        <v>58</v>
      </c>
    </row>
    <row r="35" spans="1:5" ht="18.5" x14ac:dyDescent="0.35">
      <c r="A35" s="9" t="s">
        <v>72</v>
      </c>
      <c r="B35" s="7">
        <v>2</v>
      </c>
      <c r="C35" s="25">
        <v>0</v>
      </c>
      <c r="D35" s="8">
        <f>C35*3</f>
        <v>0</v>
      </c>
      <c r="E35" s="17" t="s">
        <v>50</v>
      </c>
    </row>
    <row r="36" spans="1:5" ht="18.5" x14ac:dyDescent="0.35">
      <c r="A36" s="9" t="s">
        <v>73</v>
      </c>
      <c r="B36" s="7">
        <v>3</v>
      </c>
      <c r="C36" s="25">
        <v>3</v>
      </c>
      <c r="D36" s="8">
        <f>C36*2</f>
        <v>6</v>
      </c>
      <c r="E36" s="17" t="s">
        <v>51</v>
      </c>
    </row>
    <row r="37" spans="1:5" ht="24.75" customHeight="1" x14ac:dyDescent="0.35">
      <c r="A37" s="9" t="s">
        <v>56</v>
      </c>
      <c r="B37" s="7"/>
      <c r="C37" s="25">
        <v>0</v>
      </c>
      <c r="D37" s="8">
        <f>IF(C37=0,0,IF(C37&gt;=1,10,0))</f>
        <v>0</v>
      </c>
      <c r="E37" s="17"/>
    </row>
    <row r="38" spans="1:5" ht="18.5" x14ac:dyDescent="0.35">
      <c r="A38" s="9" t="s">
        <v>27</v>
      </c>
      <c r="B38" s="7">
        <v>6</v>
      </c>
      <c r="C38" s="25">
        <v>1</v>
      </c>
      <c r="D38" s="8">
        <f>IF(C38=0,0,IF(C38=1,3,IF(C38=2,6)))</f>
        <v>3</v>
      </c>
      <c r="E38" s="17" t="s">
        <v>68</v>
      </c>
    </row>
    <row r="39" spans="1:5" ht="18.5" x14ac:dyDescent="0.35">
      <c r="A39" s="9" t="s">
        <v>7</v>
      </c>
      <c r="B39" s="7">
        <v>10</v>
      </c>
      <c r="C39" s="25">
        <v>0</v>
      </c>
      <c r="D39" s="8">
        <f>C39*5</f>
        <v>0</v>
      </c>
      <c r="E39" s="17" t="s">
        <v>32</v>
      </c>
    </row>
    <row r="40" spans="1:5" ht="18.5" x14ac:dyDescent="0.35">
      <c r="A40" s="9" t="s">
        <v>28</v>
      </c>
      <c r="B40" s="7">
        <v>10</v>
      </c>
      <c r="C40" s="25">
        <v>0</v>
      </c>
      <c r="D40" s="8">
        <f>C40*10</f>
        <v>0</v>
      </c>
      <c r="E40" s="17" t="s">
        <v>31</v>
      </c>
    </row>
    <row r="41" spans="1:5" ht="33" x14ac:dyDescent="0.35">
      <c r="A41" s="31" t="s">
        <v>69</v>
      </c>
      <c r="B41" s="7">
        <v>10</v>
      </c>
      <c r="C41" s="25">
        <v>0</v>
      </c>
      <c r="D41" s="8">
        <f t="shared" ref="D41:D42" si="3">C41*10</f>
        <v>0</v>
      </c>
      <c r="E41" s="17" t="s">
        <v>31</v>
      </c>
    </row>
    <row r="42" spans="1:5" ht="18.5" x14ac:dyDescent="0.35">
      <c r="A42" s="9" t="s">
        <v>9</v>
      </c>
      <c r="B42" s="7">
        <v>10</v>
      </c>
      <c r="C42" s="25">
        <v>0</v>
      </c>
      <c r="D42" s="8">
        <f t="shared" si="3"/>
        <v>0</v>
      </c>
      <c r="E42" s="17" t="s">
        <v>31</v>
      </c>
    </row>
    <row r="43" spans="1:5" ht="18.5" x14ac:dyDescent="0.45">
      <c r="A43" s="7" t="s">
        <v>12</v>
      </c>
      <c r="B43" s="12"/>
      <c r="C43" s="8"/>
      <c r="D43" s="10">
        <f>SUM(D27:D42)</f>
        <v>26</v>
      </c>
      <c r="E43" s="17"/>
    </row>
    <row r="44" spans="1:5" ht="18.5" x14ac:dyDescent="0.35">
      <c r="A44" s="32" t="s">
        <v>19</v>
      </c>
      <c r="B44" s="33"/>
      <c r="C44" s="34"/>
      <c r="D44" s="13">
        <f>D43+D25+D12</f>
        <v>45</v>
      </c>
    </row>
    <row r="45" spans="1:5" ht="17.5" x14ac:dyDescent="0.35">
      <c r="A45" s="35" t="s">
        <v>20</v>
      </c>
      <c r="B45" s="36"/>
      <c r="C45" s="36"/>
      <c r="D45" s="18">
        <f>IF(D44&gt;=100, (100*5/100), (D44*5/100))</f>
        <v>2.25</v>
      </c>
    </row>
  </sheetData>
  <sheetProtection password="C6EA" sheet="1" objects="1" scenarios="1"/>
  <protectedRanges>
    <protectedRange sqref="C5:C42" name="Range1"/>
    <protectedRange sqref="A1:D2" name="Range2"/>
  </protectedRanges>
  <mergeCells count="2">
    <mergeCell ref="A44:C44"/>
    <mergeCell ref="A45:C45"/>
  </mergeCells>
  <dataValidations count="9">
    <dataValidation type="whole" allowBlank="1" showInputMessage="1" showErrorMessage="1" error="هەڵەیە، دەبێ ژمارەكە لەنێوان 0 هەتا 4 بێت" sqref="C31 C27 C10 C39:C41 C5:C8 C15:C19" xr:uid="{00000000-0002-0000-0000-000000000000}">
      <formula1>0</formula1>
      <formula2>4</formula2>
    </dataValidation>
    <dataValidation type="whole" allowBlank="1" showInputMessage="1" showErrorMessage="1" error="هەڵەیە، دەبێ ژمارەكە لەنێوان 0 هەتا 1 بێت" sqref="C42 C37" xr:uid="{00000000-0002-0000-0000-000001000000}">
      <formula1>0</formula1>
      <formula2>1</formula2>
    </dataValidation>
    <dataValidation type="whole" allowBlank="1" showInputMessage="1" showErrorMessage="1" error="هەڵەیە، دەبێ ژمارەكە لەنێوان 0 هەتا 6 بێت" sqref="C11 C22:C24" xr:uid="{00000000-0002-0000-0000-000002000000}">
      <formula1>0</formula1>
      <formula2>6</formula2>
    </dataValidation>
    <dataValidation type="whole" allowBlank="1" showInputMessage="1" showErrorMessage="1" error="هەڵەیە، دەبێ ژمارەكە لەنێوان 0 هەتا 3 بێت" sqref="C32:C36" xr:uid="{00000000-0002-0000-0000-000003000000}">
      <formula1>0</formula1>
      <formula2>3</formula2>
    </dataValidation>
    <dataValidation type="decimal" allowBlank="1" showInputMessage="1" showErrorMessage="1" error="هەڵەیە، دەبێ ژمارەكە لەنێوان 0 هەتا 6 بێت" sqref="C14" xr:uid="{00000000-0002-0000-0000-000004000000}">
      <formula1>0</formula1>
      <formula2>6</formula2>
    </dataValidation>
    <dataValidation type="whole" allowBlank="1" showInputMessage="1" showErrorMessage="1" error="هەڵەیە، دەبێ ژمارەكە لەنێوان 0 هەتا _x000a_2 بێت" sqref="C38" xr:uid="{00000000-0002-0000-0000-000005000000}">
      <formula1>0</formula1>
      <formula2>2</formula2>
    </dataValidation>
    <dataValidation type="whole" allowBlank="1" showInputMessage="1" showErrorMessage="1" error="ژمارەكە هەڵەیە دەبێت لە نێوان 0 تاوەكو 5 بێت." sqref="C20" xr:uid="{00000000-0002-0000-0000-000006000000}">
      <formula1>0</formula1>
      <formula2>5</formula2>
    </dataValidation>
    <dataValidation type="whole" allowBlank="1" showInputMessage="1" showErrorMessage="1" error="هەڵەیە، دەبێ ژمارەكە لەنێوان 0 هەتا 5 بێت" sqref="C28:C30 C9" xr:uid="{00000000-0002-0000-0000-000007000000}">
      <formula1>0</formula1>
      <formula2>5</formula2>
    </dataValidation>
    <dataValidation type="whole" allowBlank="1" showInputMessage="1" showErrorMessage="1" error="ژمارەكە هەڵەیە دەبێت لە نێوان 0 تاوەكو 10 بێت." sqref="C21" xr:uid="{00000000-0002-0000-0000-000008000000}">
      <formula1>0</formula1>
      <formula2>10</formula2>
    </dataValidation>
  </dataValidations>
  <pageMargins left="0.7" right="0.7" top="0.75" bottom="0.75" header="0.3" footer="0.3"/>
  <pageSetup paperSize="9" orientation="portrait" r:id="rId1"/>
  <ignoredErrors>
    <ignoredError sqref="D20 D29 D19 D36 D34 D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HARDA</dc:creator>
  <cp:lastModifiedBy>Layla</cp:lastModifiedBy>
  <dcterms:created xsi:type="dcterms:W3CDTF">2016-06-09T18:03:39Z</dcterms:created>
  <dcterms:modified xsi:type="dcterms:W3CDTF">2021-06-12T05:45:31Z</dcterms:modified>
</cp:coreProperties>
</file>